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2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<sst xmlns="http://schemas.openxmlformats.org/spreadsheetml/2006/main" count="4074" uniqueCount="3211">
  <si>
    <t>Satellite of the Andromeda Galaxy M31</t>
  </si>
  <si>
    <t>NGC 6814</t>
  </si>
  <si>
    <t>3,5'</t>
  </si>
  <si>
    <t>1,9'</t>
  </si>
  <si>
    <t>CAP</t>
  </si>
  <si>
    <t>NGC 6907</t>
  </si>
  <si>
    <t>Galaxy, spiral in Capricornus</t>
  </si>
  <si>
    <t>M30</t>
  </si>
  <si>
    <t>NGC 7099</t>
  </si>
  <si>
    <t>CYG</t>
  </si>
  <si>
    <t>NGC 6826</t>
  </si>
  <si>
    <t>27'</t>
  </si>
  <si>
    <t>NGC 6871</t>
  </si>
  <si>
    <t>Planetary nebula in Cygnus</t>
  </si>
  <si>
    <t>Open star cluster with 15 stars 10millions of years old</t>
  </si>
  <si>
    <t>NGC 6883</t>
  </si>
  <si>
    <t>SAO 216113</t>
  </si>
  <si>
    <t>SAO 98267</t>
  </si>
  <si>
    <t>4h44m51s</t>
  </si>
  <si>
    <t>+42°4'37"</t>
  </si>
  <si>
    <t>Doppia 109"</t>
  </si>
  <si>
    <t>Doppia 4"</t>
  </si>
  <si>
    <t>Doppia 316"</t>
  </si>
  <si>
    <t>Doppia 88"</t>
  </si>
  <si>
    <t>Doppia 22"</t>
  </si>
  <si>
    <t>Doppia 28"</t>
  </si>
  <si>
    <t>Open star cluster with 30 stars 10millions of years old</t>
  </si>
  <si>
    <t>-47°17’29</t>
  </si>
  <si>
    <t>+67°39’42”</t>
  </si>
  <si>
    <t>+37°22’38”</t>
  </si>
  <si>
    <t>+77°37’57”</t>
  </si>
  <si>
    <t>-40°36’58</t>
  </si>
  <si>
    <t>+06°24’24”</t>
  </si>
  <si>
    <t>+08°52’06”</t>
  </si>
  <si>
    <t>+31°31’45”</t>
  </si>
  <si>
    <t>+33°05’39”</t>
  </si>
  <si>
    <t>+52°18’05”</t>
  </si>
  <si>
    <t>+04°12’13”</t>
  </si>
  <si>
    <t>+24°39’54”</t>
  </si>
  <si>
    <t>-44°47’59”</t>
  </si>
  <si>
    <t>-44°27’32”</t>
  </si>
  <si>
    <t>-17°49’20”</t>
  </si>
  <si>
    <t>+54°28’13”</t>
  </si>
  <si>
    <t>H</t>
  </si>
  <si>
    <t>m</t>
  </si>
  <si>
    <t>s</t>
  </si>
  <si>
    <t>-21°45'00</t>
  </si>
  <si>
    <t>Declinazione</t>
  </si>
  <si>
    <t>M4</t>
  </si>
  <si>
    <t>M0</t>
  </si>
  <si>
    <t>Bianca</t>
  </si>
  <si>
    <t>F3</t>
  </si>
  <si>
    <t>Blu</t>
  </si>
  <si>
    <t>K4</t>
  </si>
  <si>
    <t>G5</t>
  </si>
  <si>
    <t>A7</t>
  </si>
  <si>
    <t>G2</t>
  </si>
  <si>
    <t>B9</t>
  </si>
  <si>
    <t>F7</t>
  </si>
  <si>
    <t>13,1'</t>
  </si>
  <si>
    <t>LEO</t>
  </si>
  <si>
    <t>NGC 2903</t>
  </si>
  <si>
    <t>NGC 3351</t>
  </si>
  <si>
    <t>NGC 3368</t>
  </si>
  <si>
    <t>NGC 3623</t>
  </si>
  <si>
    <t>NGC 3627</t>
  </si>
  <si>
    <t>NGC 3628</t>
  </si>
  <si>
    <t>Leonidi</t>
  </si>
  <si>
    <t>M95</t>
  </si>
  <si>
    <t>M96</t>
  </si>
  <si>
    <t>M105</t>
  </si>
  <si>
    <t>NGC 3379</t>
  </si>
  <si>
    <t>M65</t>
  </si>
  <si>
    <t>M66</t>
  </si>
  <si>
    <t>7,3'</t>
  </si>
  <si>
    <t>7,8'</t>
  </si>
  <si>
    <t>9'</t>
  </si>
  <si>
    <t>LMI</t>
  </si>
  <si>
    <t>NGC 3344</t>
  </si>
  <si>
    <t>7,1'</t>
  </si>
  <si>
    <t>SEX</t>
  </si>
  <si>
    <t>NGC 3115</t>
  </si>
  <si>
    <t>VIR</t>
  </si>
  <si>
    <t>NGC 4303</t>
  </si>
  <si>
    <t>M61</t>
  </si>
  <si>
    <t>NGC 4374</t>
  </si>
  <si>
    <t>M84</t>
  </si>
  <si>
    <t>NGC 4472</t>
  </si>
  <si>
    <t>M49</t>
  </si>
  <si>
    <t>NGC 4486</t>
  </si>
  <si>
    <t>M87</t>
  </si>
  <si>
    <t>NGC 4552</t>
  </si>
  <si>
    <t>M89</t>
  </si>
  <si>
    <t>6,7'</t>
  </si>
  <si>
    <t>6,5'</t>
  </si>
  <si>
    <t>9,8'</t>
  </si>
  <si>
    <t>8,6'</t>
  </si>
  <si>
    <t>NGC 4569</t>
  </si>
  <si>
    <t>NGC 4579</t>
  </si>
  <si>
    <t>M90</t>
  </si>
  <si>
    <t>M58</t>
  </si>
  <si>
    <t>NGC 4594</t>
  </si>
  <si>
    <t>NGC 4621</t>
  </si>
  <si>
    <t>M59</t>
  </si>
  <si>
    <t>NGC 4649</t>
  </si>
  <si>
    <t>M60</t>
  </si>
  <si>
    <t>20h47m56s</t>
  </si>
  <si>
    <t>19h30m54s</t>
  </si>
  <si>
    <t>+73°22'03"</t>
  </si>
  <si>
    <t>+55°56'04"</t>
  </si>
  <si>
    <t>-18°19'11"</t>
  </si>
  <si>
    <t>-01°56'10"</t>
  </si>
  <si>
    <t>-25°36'18"</t>
  </si>
  <si>
    <t>16h21m27s</t>
  </si>
  <si>
    <t>20h20m40s</t>
  </si>
  <si>
    <t>+09°10'27"</t>
  </si>
  <si>
    <t>-28°49'51"</t>
  </si>
  <si>
    <t>+18°08'21"</t>
  </si>
  <si>
    <t>+21°27'12"</t>
  </si>
  <si>
    <t>+51°49'48"</t>
  </si>
  <si>
    <t>12h55m49s</t>
  </si>
  <si>
    <t>+06°13'20"</t>
  </si>
  <si>
    <t>+03°22'26"</t>
  </si>
  <si>
    <t>-59°31'01"</t>
  </si>
  <si>
    <t>04h11m50s</t>
  </si>
  <si>
    <t>-06°50'15"</t>
  </si>
  <si>
    <t>+06°21'26"</t>
  </si>
  <si>
    <t>13h47m42s</t>
  </si>
  <si>
    <t>05h25m24s</t>
  </si>
  <si>
    <t>+49°17'26"</t>
  </si>
  <si>
    <t>15h04m19s</t>
  </si>
  <si>
    <t>-25°18'01"</t>
  </si>
  <si>
    <t>-52°41'27"</t>
  </si>
  <si>
    <t>06h24m04s</t>
  </si>
  <si>
    <t>05h17m03s</t>
  </si>
  <si>
    <t>14h25m20s</t>
  </si>
  <si>
    <t>03h45m06s</t>
  </si>
  <si>
    <t>17h32m11s</t>
  </si>
  <si>
    <t>-49°53'01"</t>
  </si>
  <si>
    <t>+24°18'23"</t>
  </si>
  <si>
    <t>17h43m41s</t>
  </si>
  <si>
    <t>07h34m54s</t>
  </si>
  <si>
    <t>+31°52'45"</t>
  </si>
  <si>
    <t>+04°33'34"</t>
  </si>
  <si>
    <t>+46°00'10"</t>
  </si>
  <si>
    <t>+59°10'42"</t>
  </si>
  <si>
    <t>+07°24'40"</t>
  </si>
  <si>
    <t>+19°44'49"</t>
  </si>
  <si>
    <t>+15°24'21"</t>
  </si>
  <si>
    <t>12h56m13s</t>
  </si>
  <si>
    <t>05h08m06s</t>
  </si>
  <si>
    <t>20h21m16s</t>
  </si>
  <si>
    <t>20h41m35s</t>
  </si>
  <si>
    <t>-08°47'48"</t>
  </si>
  <si>
    <t>+39°40'39"</t>
  </si>
  <si>
    <t>+39°40'59"</t>
  </si>
  <si>
    <t>+14°01'25"</t>
  </si>
  <si>
    <t>+05°16'05"</t>
  </si>
  <si>
    <t>+56°21'22"</t>
  </si>
  <si>
    <t>+12°33'27"</t>
  </si>
  <si>
    <t>+25°59'09"</t>
  </si>
  <si>
    <t>+14°23'09"</t>
  </si>
  <si>
    <t>-01°21'47"</t>
  </si>
  <si>
    <t>+05°36'59"</t>
  </si>
  <si>
    <t>-30°32'52"</t>
  </si>
  <si>
    <t>-21°01'05"</t>
  </si>
  <si>
    <t>+70°50'51"</t>
  </si>
  <si>
    <t>-29°52'34"</t>
  </si>
  <si>
    <t>-10°18'34"</t>
  </si>
  <si>
    <t>-14°46'04"</t>
  </si>
  <si>
    <t>+09°53'52"</t>
  </si>
  <si>
    <t>+33°10'29"</t>
  </si>
  <si>
    <t>+03°15'32"</t>
  </si>
  <si>
    <t>-29°49'43"</t>
  </si>
  <si>
    <t>-42°07'24"</t>
  </si>
  <si>
    <t>+30°14'54"</t>
  </si>
  <si>
    <t>+44°56'52"</t>
  </si>
  <si>
    <t>-02°57'13"</t>
  </si>
  <si>
    <t>+18°22'31"</t>
  </si>
  <si>
    <t>+65°00'08"</t>
  </si>
  <si>
    <t>+14°36'46"</t>
  </si>
  <si>
    <t>-00°17'47"</t>
  </si>
  <si>
    <t>+24°32'41"</t>
  </si>
  <si>
    <t>-06°01'18"</t>
  </si>
  <si>
    <t>+47°08'13"</t>
  </si>
  <si>
    <t>-27°09'36"</t>
  </si>
  <si>
    <t>+01°44'26"</t>
  </si>
  <si>
    <t>+26°09'48"</t>
  </si>
  <si>
    <t>-24°45'06"</t>
  </si>
  <si>
    <t>+24°07'18"</t>
  </si>
  <si>
    <t>+02°47'20"</t>
  </si>
  <si>
    <t>+69°40'21"</t>
  </si>
  <si>
    <t>+51°46'08"</t>
  </si>
  <si>
    <t>+41°19'57"</t>
  </si>
  <si>
    <t>+24°04'11"</t>
  </si>
  <si>
    <t>-22°38'08"</t>
  </si>
  <si>
    <t>-57°08'11"</t>
  </si>
  <si>
    <t>+33°59'26"</t>
  </si>
  <si>
    <t>+39°37'51"</t>
  </si>
  <si>
    <t>-37°18'08"</t>
  </si>
  <si>
    <t>-34°23'07"</t>
  </si>
  <si>
    <t>+74°08'12"</t>
  </si>
  <si>
    <t>+24°23'04"</t>
  </si>
  <si>
    <t>+23°57'54"</t>
  </si>
  <si>
    <t>+49°52'43"</t>
  </si>
  <si>
    <t>-34°03'56"</t>
  </si>
  <si>
    <t>+54°17'03"</t>
  </si>
  <si>
    <t>+22°30'26"</t>
  </si>
  <si>
    <t>+49°14'22"</t>
  </si>
  <si>
    <t>+18°01'34"</t>
  </si>
  <si>
    <t>+33°22'13"</t>
  </si>
  <si>
    <t>-11°11'02"</t>
  </si>
  <si>
    <t>+15°55'48"</t>
  </si>
  <si>
    <t>+10°37'32"</t>
  </si>
  <si>
    <t>+17°38'08"</t>
  </si>
  <si>
    <t>-33°47'39"</t>
  </si>
  <si>
    <t>-03°42'22"</t>
  </si>
  <si>
    <t>-14°48'18"</t>
  </si>
  <si>
    <t>-16°03'38"</t>
  </si>
  <si>
    <t>-04°52'33"</t>
  </si>
  <si>
    <t>-09°28'45"</t>
  </si>
  <si>
    <t>-07°45'35"</t>
  </si>
  <si>
    <t>08h22m50s</t>
  </si>
  <si>
    <t>19h23m53s</t>
  </si>
  <si>
    <t>18h56m13s</t>
  </si>
  <si>
    <t>19h23m13s</t>
  </si>
  <si>
    <t>19h22m38s</t>
  </si>
  <si>
    <t>19h12m33s</t>
  </si>
  <si>
    <t>19h28m42s</t>
  </si>
  <si>
    <t>15h24m29s</t>
  </si>
  <si>
    <t>+51°39'17"</t>
  </si>
  <si>
    <t>+78°51'05"</t>
  </si>
  <si>
    <t>-01°16'34"</t>
  </si>
  <si>
    <t>+27°58'18"</t>
  </si>
  <si>
    <t>+16°31'16"</t>
  </si>
  <si>
    <t>-16°32'16"</t>
  </si>
  <si>
    <t>+24°34'16"</t>
  </si>
  <si>
    <t>+11°19'13"</t>
  </si>
  <si>
    <t>+15°04'33"</t>
  </si>
  <si>
    <t>-17°57'34"</t>
  </si>
  <si>
    <t>+14°32'51"</t>
  </si>
  <si>
    <t>-07°38'30"</t>
  </si>
  <si>
    <t>+01°58'28"</t>
  </si>
  <si>
    <t>+57°00'21"</t>
  </si>
  <si>
    <t>+20°33'55"</t>
  </si>
  <si>
    <t>+35°48'21"</t>
  </si>
  <si>
    <t>+19°19'09"</t>
  </si>
  <si>
    <t>-00°17'30"</t>
  </si>
  <si>
    <t>-56°43'30"</t>
  </si>
  <si>
    <t>+11°56'47"</t>
  </si>
  <si>
    <t>-09°39'48"</t>
  </si>
  <si>
    <t>+24°50'06"</t>
  </si>
  <si>
    <t>+09°52'24"</t>
  </si>
  <si>
    <t>+42°53'25"</t>
  </si>
  <si>
    <t>-26°17'22"</t>
  </si>
  <si>
    <t>+10°30'19"</t>
  </si>
  <si>
    <t>+70°17'02"</t>
  </si>
  <si>
    <t>+10°56'07"</t>
  </si>
  <si>
    <t>-00°41'26"</t>
  </si>
  <si>
    <t>-08°47'56"</t>
  </si>
  <si>
    <t>+20°29'57"</t>
  </si>
  <si>
    <t>01h22m38s</t>
  </si>
  <si>
    <t>16h00m35s</t>
  </si>
  <si>
    <t>04h23m13s</t>
  </si>
  <si>
    <t>14h45m10s</t>
  </si>
  <si>
    <t>15h17m14s</t>
  </si>
  <si>
    <t>08h09m40s</t>
  </si>
  <si>
    <t>11h14m28s</t>
  </si>
  <si>
    <t>12h41m44s</t>
  </si>
  <si>
    <t>08h30m39s</t>
  </si>
  <si>
    <t>18h24m28s</t>
  </si>
  <si>
    <t>02h19m36s</t>
  </si>
  <si>
    <t>13h54m53s</t>
  </si>
  <si>
    <t>13h25m23s</t>
  </si>
  <si>
    <t>14h15m51s</t>
  </si>
  <si>
    <t>19h59m14s</t>
  </si>
  <si>
    <t>04h36m12s</t>
  </si>
  <si>
    <t>07h24m19s</t>
  </si>
  <si>
    <t>03h46m12s</t>
  </si>
  <si>
    <t>16h30m24s</t>
  </si>
  <si>
    <t>06h15m10s</t>
  </si>
  <si>
    <t>14h16m14s</t>
  </si>
  <si>
    <t>06h23m15s</t>
  </si>
  <si>
    <t>07h08m35s</t>
  </si>
  <si>
    <t>22h49m51s</t>
  </si>
  <si>
    <t>20h33m26s</t>
  </si>
  <si>
    <t>06h20m30s</t>
  </si>
  <si>
    <t>22h03m56s</t>
  </si>
  <si>
    <t>19h32m20s</t>
  </si>
  <si>
    <t>05h02m49s</t>
  </si>
  <si>
    <t>03h59m17s</t>
  </si>
  <si>
    <t>17h35m08s</t>
  </si>
  <si>
    <t>19h48m08s</t>
  </si>
  <si>
    <t>05h02m19s</t>
  </si>
  <si>
    <t>03h45m10s</t>
  </si>
  <si>
    <t>21h13m27s</t>
  </si>
  <si>
    <t>11h24m09s</t>
  </si>
  <si>
    <t>11h50m55s</t>
  </si>
  <si>
    <t>02h04m13s</t>
  </si>
  <si>
    <t>06h37m59s</t>
  </si>
  <si>
    <t>09h53m01s</t>
  </si>
  <si>
    <t>04h51m28s</t>
  </si>
  <si>
    <t>05h32m10s</t>
  </si>
  <si>
    <t>16h14m34s</t>
  </si>
  <si>
    <t>04h28m54s</t>
  </si>
  <si>
    <t>08h40m37s</t>
  </si>
  <si>
    <t>07h45m36s</t>
  </si>
  <si>
    <t>20h31m27s</t>
  </si>
  <si>
    <t>04h15m30s</t>
  </si>
  <si>
    <t>11h02m06s</t>
  </si>
  <si>
    <t>07h26m01s</t>
  </si>
  <si>
    <t>04h35m45s</t>
  </si>
  <si>
    <t>10h20m13s</t>
  </si>
  <si>
    <t>05h41m00s</t>
  </si>
  <si>
    <t>03h46m37s</t>
  </si>
  <si>
    <t>13h24m05s</t>
  </si>
  <si>
    <t>15h37m58s</t>
  </si>
  <si>
    <t>18h24m22s</t>
  </si>
  <si>
    <t>16h29m40s</t>
  </si>
  <si>
    <t>15h25m00s</t>
  </si>
  <si>
    <t>19h15m26s</t>
  </si>
  <si>
    <t>02h07m27s</t>
  </si>
  <si>
    <t>17h32m20s</t>
  </si>
  <si>
    <t>20h39m51s</t>
  </si>
  <si>
    <t>03h45m30s</t>
  </si>
  <si>
    <t>12h51m06s</t>
  </si>
  <si>
    <t>+41°05'36"</t>
  </si>
  <si>
    <t>13h16m00s</t>
  </si>
  <si>
    <t>+42°00'35"</t>
  </si>
  <si>
    <t>13h30m04s</t>
  </si>
  <si>
    <t>+47°10'19"</t>
  </si>
  <si>
    <t>13h42m23s</t>
  </si>
  <si>
    <t>+28°21'08"</t>
  </si>
  <si>
    <t>12h10m19s</t>
  </si>
  <si>
    <t>+18°31'00"</t>
  </si>
  <si>
    <t>12h14m01s</t>
  </si>
  <si>
    <t>+14°52'13"</t>
  </si>
  <si>
    <t>12h19m03s</t>
  </si>
  <si>
    <t>+14°23'37"</t>
  </si>
  <si>
    <t>+15°47'52"</t>
  </si>
  <si>
    <t>12h25m38s</t>
  </si>
  <si>
    <t>+18°09'56"</t>
  </si>
  <si>
    <t>12h32m13s</t>
  </si>
  <si>
    <t>+14°23'47"</t>
  </si>
  <si>
    <t>12h35m39s</t>
  </si>
  <si>
    <t>+14°28'20"</t>
  </si>
  <si>
    <t>12h36m33s</t>
  </si>
  <si>
    <t>+25°57'48"</t>
  </si>
  <si>
    <t>12h56m57s</t>
  </si>
  <si>
    <t>+21°39'36"</t>
  </si>
  <si>
    <t>13h13m08s</t>
  </si>
  <si>
    <t>+18°08'42"</t>
  </si>
  <si>
    <t>13h16m39s</t>
  </si>
  <si>
    <t>+17°40'26"</t>
  </si>
  <si>
    <t>12h02m06s</t>
  </si>
  <si>
    <t>-18°53'17"</t>
  </si>
  <si>
    <t>12h24m43s</t>
  </si>
  <si>
    <t>-18°49'00"</t>
  </si>
  <si>
    <t>08h13m56s</t>
  </si>
  <si>
    <t>-05°45'36"</t>
  </si>
  <si>
    <t>10h25m01s</t>
  </si>
  <si>
    <t>-18°39'25"</t>
  </si>
  <si>
    <t>12h39m41s</t>
  </si>
  <si>
    <t>-26°45'56"</t>
  </si>
  <si>
    <t>13h37m14s</t>
  </si>
  <si>
    <t>-29°53'24"</t>
  </si>
  <si>
    <t>14h39m51s</t>
  </si>
  <si>
    <t>-26°33'28"</t>
  </si>
  <si>
    <t>09h32m25s</t>
  </si>
  <si>
    <t>10h44m12s</t>
  </si>
  <si>
    <t>+11°40'52"</t>
  </si>
  <si>
    <t>10h46m59s</t>
  </si>
  <si>
    <t>+11°47'53"</t>
  </si>
  <si>
    <t>10h48m04s</t>
  </si>
  <si>
    <t>+12°33'34"</t>
  </si>
  <si>
    <t>11h19m09s</t>
  </si>
  <si>
    <t>+13°04'08"</t>
  </si>
  <si>
    <t>11h20m28s</t>
  </si>
  <si>
    <t>+12°58'15"</t>
  </si>
  <si>
    <t>11h20m30s</t>
  </si>
  <si>
    <t>+13°33'54"</t>
  </si>
  <si>
    <t>10h43m45s</t>
  </si>
  <si>
    <t>+24°53'59"</t>
  </si>
  <si>
    <t>10h05m27s</t>
  </si>
  <si>
    <t>-07°44'16"</t>
  </si>
  <si>
    <t>12h22m08s</t>
  </si>
  <si>
    <t>+04°26'52"</t>
  </si>
  <si>
    <t>12h25m17s</t>
  </si>
  <si>
    <t>+12°51'45"</t>
  </si>
  <si>
    <t>+07°58'30"</t>
  </si>
  <si>
    <t>12h31m03s</t>
  </si>
  <si>
    <t>+12°21'55"</t>
  </si>
  <si>
    <t>12h35m53s</t>
  </si>
  <si>
    <t>+12°31'56"</t>
  </si>
  <si>
    <t>12h37m03s</t>
  </si>
  <si>
    <t>+13°08'19"</t>
  </si>
  <si>
    <t>12h37m57s</t>
  </si>
  <si>
    <t>+11°47'42"</t>
  </si>
  <si>
    <t>12h40m13s</t>
  </si>
  <si>
    <t>-11°38'47"</t>
  </si>
  <si>
    <t>12h42m15s</t>
  </si>
  <si>
    <t>+11°37'20"</t>
  </si>
  <si>
    <t>12h43m53s</t>
  </si>
  <si>
    <t>+11°31'30"</t>
  </si>
  <si>
    <t>-08°32'13"</t>
  </si>
  <si>
    <t>15h01m12s</t>
  </si>
  <si>
    <t>14h51m07s</t>
  </si>
  <si>
    <t>22h29m05s</t>
  </si>
  <si>
    <t>22h31m47s</t>
  </si>
  <si>
    <t>02h09m50s</t>
  </si>
  <si>
    <t>15h35m46s</t>
  </si>
  <si>
    <t>11h14m20s</t>
  </si>
  <si>
    <t>-32°19'26"</t>
  </si>
  <si>
    <t>03h16m05s</t>
  </si>
  <si>
    <t>12h20m07s</t>
  </si>
  <si>
    <t>-13°29'29"</t>
  </si>
  <si>
    <t>17h30m32s</t>
  </si>
  <si>
    <t>16h18m33s</t>
  </si>
  <si>
    <t>05h51m08s</t>
  </si>
  <si>
    <t>-04°42'14"</t>
  </si>
  <si>
    <t>-35°45'38"</t>
  </si>
  <si>
    <t>-26°23'41"</t>
  </si>
  <si>
    <t>07h20m24s</t>
  </si>
  <si>
    <t>+21°58'32"</t>
  </si>
  <si>
    <t>14h04m06s</t>
  </si>
  <si>
    <t>21h54m14s</t>
  </si>
  <si>
    <t>20h17m54s</t>
  </si>
  <si>
    <t>20h18m19s</t>
  </si>
  <si>
    <t>09h33m09s</t>
  </si>
  <si>
    <t>22h29m57s</t>
  </si>
  <si>
    <t>08h38m60s</t>
  </si>
  <si>
    <t>20h37m34s</t>
  </si>
  <si>
    <t>18h06m06s</t>
  </si>
  <si>
    <t>09h31m59s</t>
  </si>
  <si>
    <t>19h36m57s</t>
  </si>
  <si>
    <t>19h06m29s</t>
  </si>
  <si>
    <t>19h13m54s</t>
  </si>
  <si>
    <t>19h10m02s</t>
  </si>
  <si>
    <t>12h08m38s</t>
  </si>
  <si>
    <t>03h47m47s</t>
  </si>
  <si>
    <t>21h18m42s</t>
  </si>
  <si>
    <t>21h28m43s</t>
  </si>
  <si>
    <t>00h13m29s</t>
  </si>
  <si>
    <t>03h08m29s</t>
  </si>
  <si>
    <t>12h54m12s</t>
  </si>
  <si>
    <t>10h59m59s</t>
  </si>
  <si>
    <t>22h08m33s</t>
  </si>
  <si>
    <t>05h36m28s</t>
  </si>
  <si>
    <t>09h27m48s</t>
  </si>
  <si>
    <t>23h39m21s</t>
  </si>
  <si>
    <t>02h02m18s</t>
  </si>
  <si>
    <t>19h55m19s</t>
  </si>
  <si>
    <t>19h50m47s</t>
  </si>
  <si>
    <t>08h16m46s</t>
  </si>
  <si>
    <t>BiancoB5</t>
  </si>
  <si>
    <t>GialloG0</t>
  </si>
  <si>
    <t>ArancioK3</t>
  </si>
  <si>
    <t>ALWAID</t>
  </si>
  <si>
    <t>GialloG2</t>
  </si>
  <si>
    <t>ALYA</t>
  </si>
  <si>
    <t>AzzurroA5</t>
  </si>
  <si>
    <t>ALZIRR</t>
  </si>
  <si>
    <t>ANCHA</t>
  </si>
  <si>
    <t>ANGETENAR</t>
  </si>
  <si>
    <t>ANANCHATALNAHR</t>
  </si>
  <si>
    <t>ANKAA*</t>
  </si>
  <si>
    <t>ANSER</t>
  </si>
  <si>
    <t>oca</t>
  </si>
  <si>
    <t>RossoM0</t>
  </si>
  <si>
    <t>ANTARES</t>
  </si>
  <si>
    <t>RossoM1</t>
  </si>
  <si>
    <t>ARCTURUS</t>
  </si>
  <si>
    <t>ArancioK2</t>
  </si>
  <si>
    <t>GialloF2</t>
  </si>
  <si>
    <t>BiancoB9</t>
  </si>
  <si>
    <t>ARNEB</t>
  </si>
  <si>
    <t>lepre</t>
  </si>
  <si>
    <t>GialloF0</t>
  </si>
  <si>
    <t>ARRAKIS</t>
  </si>
  <si>
    <t>danzatore</t>
  </si>
  <si>
    <t>GialloF5</t>
  </si>
  <si>
    <t>ASCELLA</t>
  </si>
  <si>
    <t>ascella</t>
  </si>
  <si>
    <t>AzzurroA3</t>
  </si>
  <si>
    <t>ASTERION</t>
  </si>
  <si>
    <t>ASTEROPE</t>
  </si>
  <si>
    <t>STEROPEI</t>
  </si>
  <si>
    <t>ATIK</t>
  </si>
  <si>
    <t>spalla</t>
  </si>
  <si>
    <t>ATLAS</t>
  </si>
  <si>
    <t>AUVA</t>
  </si>
  <si>
    <t>RossoM3</t>
  </si>
  <si>
    <t>AVIOR*</t>
  </si>
  <si>
    <t>AZELFAFAGE</t>
  </si>
  <si>
    <t>AZHA</t>
  </si>
  <si>
    <t>AZMIDISKE</t>
  </si>
  <si>
    <t>BluO5</t>
  </si>
  <si>
    <t>BAHAM</t>
  </si>
  <si>
    <t>bestiame</t>
  </si>
  <si>
    <t>BEID</t>
  </si>
  <si>
    <t>BELLATRIX</t>
  </si>
  <si>
    <t>AMAZONSTAR</t>
  </si>
  <si>
    <t>BENETNASCH</t>
  </si>
  <si>
    <t>BETELGEUSE</t>
  </si>
  <si>
    <t>BOTEIN</t>
  </si>
  <si>
    <t>BRACHIUM</t>
  </si>
  <si>
    <t>braccio</t>
  </si>
  <si>
    <t>CANOPUS*</t>
  </si>
  <si>
    <t>CAPELLA</t>
  </si>
  <si>
    <t>capretta</t>
  </si>
  <si>
    <t>CAPH</t>
  </si>
  <si>
    <t>CASTOR</t>
  </si>
  <si>
    <t>CEBALRAI</t>
  </si>
  <si>
    <t>CELAENO</t>
  </si>
  <si>
    <t>CHOO*</t>
  </si>
  <si>
    <t>CHORT</t>
  </si>
  <si>
    <t>CHOW</t>
  </si>
  <si>
    <t>CORCAROLI</t>
  </si>
  <si>
    <t>CURSA</t>
  </si>
  <si>
    <t>DABIH</t>
  </si>
  <si>
    <t>massacratore</t>
  </si>
  <si>
    <t>DENEB</t>
  </si>
  <si>
    <t>coda</t>
  </si>
  <si>
    <t>ArancioK0</t>
  </si>
  <si>
    <t>DENEBOLA</t>
  </si>
  <si>
    <t>DENEBALEET</t>
  </si>
  <si>
    <t>DHENEB</t>
  </si>
  <si>
    <t>DENEBALGENUBI</t>
  </si>
  <si>
    <t>DIADEM</t>
  </si>
  <si>
    <t>diadema</t>
  </si>
  <si>
    <t>F5Giallo</t>
  </si>
  <si>
    <t>DSCHUBBA</t>
  </si>
  <si>
    <t>fronte</t>
  </si>
  <si>
    <t>DUBHE</t>
  </si>
  <si>
    <t>orso</t>
  </si>
  <si>
    <t>DZIBAN</t>
  </si>
  <si>
    <t>EDASISCH</t>
  </si>
  <si>
    <t>iena</t>
  </si>
  <si>
    <t>ELECTRA</t>
  </si>
  <si>
    <t>ELNATH</t>
  </si>
  <si>
    <t>ELTANIN</t>
  </si>
  <si>
    <t>mostromarino</t>
  </si>
  <si>
    <t>ENIF</t>
  </si>
  <si>
    <t>FOMALHAUT</t>
  </si>
  <si>
    <t>BiancoA3</t>
  </si>
  <si>
    <t>FORNACIS</t>
  </si>
  <si>
    <t>GACRUX</t>
  </si>
  <si>
    <t>GEMMA</t>
  </si>
  <si>
    <t>GIANFAR</t>
  </si>
  <si>
    <t>drago</t>
  </si>
  <si>
    <t>GIENAH</t>
  </si>
  <si>
    <t>ala</t>
  </si>
  <si>
    <t>GOMEISA</t>
  </si>
  <si>
    <t>GRAFFIAS</t>
  </si>
  <si>
    <t>GRAFIAS</t>
  </si>
  <si>
    <t>GRUMIUM</t>
  </si>
  <si>
    <t>mandibola</t>
  </si>
  <si>
    <t>HAMAL</t>
  </si>
  <si>
    <t>ariete</t>
  </si>
  <si>
    <t>HASSALEH</t>
  </si>
  <si>
    <t>HATYSA</t>
  </si>
  <si>
    <t>HEZE</t>
  </si>
  <si>
    <t>HOMAM</t>
  </si>
  <si>
    <t>IZAR</t>
  </si>
  <si>
    <t>JABBAH</t>
  </si>
  <si>
    <t>NGC 1300</t>
  </si>
  <si>
    <t>NGC 1332</t>
  </si>
  <si>
    <t>NGC 1535</t>
  </si>
  <si>
    <t>Planetary Nebula</t>
  </si>
  <si>
    <t>20"</t>
  </si>
  <si>
    <t>IC 2157</t>
  </si>
  <si>
    <t>Open cluster in Gemini with 20 stars, 100 millions of years old</t>
  </si>
  <si>
    <t>NGC 2168</t>
  </si>
  <si>
    <t>M35</t>
  </si>
  <si>
    <t>Open cluster in Gemini with 200 stars, 100 millions of years old</t>
  </si>
  <si>
    <t>NGC 2158</t>
  </si>
  <si>
    <t>Open star cluster, 1 billions of years old</t>
  </si>
  <si>
    <t>NGC 2392</t>
  </si>
  <si>
    <t>Eskimo nebula</t>
  </si>
  <si>
    <t>47"</t>
  </si>
  <si>
    <t>LEP</t>
  </si>
  <si>
    <t>NGC 1904</t>
  </si>
  <si>
    <t>M79</t>
  </si>
  <si>
    <t>Globular cluster in Lepus</t>
  </si>
  <si>
    <t>NGC 2017</t>
  </si>
  <si>
    <t>Open star cluster with 5 stars</t>
  </si>
  <si>
    <t>LYN</t>
  </si>
  <si>
    <t>NGC 2683</t>
  </si>
  <si>
    <t>Galaxy spiral in Linx</t>
  </si>
  <si>
    <t>8,8'</t>
  </si>
  <si>
    <t>NGC 2419</t>
  </si>
  <si>
    <t>6,2'</t>
  </si>
  <si>
    <t>IC 434</t>
  </si>
  <si>
    <t>Horsehead Nebula</t>
  </si>
  <si>
    <t>NGC 1976</t>
  </si>
  <si>
    <t>M42</t>
  </si>
  <si>
    <t>90'</t>
  </si>
  <si>
    <t>NGC 1977</t>
  </si>
  <si>
    <t>NGC 1981</t>
  </si>
  <si>
    <t>NGC 2068</t>
  </si>
  <si>
    <t>M78</t>
  </si>
  <si>
    <t>PUP</t>
  </si>
  <si>
    <t>NGC 2422</t>
  </si>
  <si>
    <t>M47</t>
  </si>
  <si>
    <t>Open star cluster in Puppis with 30 stars</t>
  </si>
  <si>
    <t>NGC 2423</t>
  </si>
  <si>
    <t>NGC 2414</t>
  </si>
  <si>
    <t>Open star cluster with 35 stars</t>
  </si>
  <si>
    <t>M46</t>
  </si>
  <si>
    <t>NGC 2437</t>
  </si>
  <si>
    <t>NGC 2438</t>
  </si>
  <si>
    <t>1,1'</t>
  </si>
  <si>
    <t>NGC 2447</t>
  </si>
  <si>
    <t>M93</t>
  </si>
  <si>
    <t>22'</t>
  </si>
  <si>
    <t>NGC 2451</t>
  </si>
  <si>
    <t>NGC 2477</t>
  </si>
  <si>
    <t>NGC 2539</t>
  </si>
  <si>
    <t>NGC 1647</t>
  </si>
  <si>
    <t>Open star cluster in Taurus with 200 stars</t>
  </si>
  <si>
    <t>45'</t>
  </si>
  <si>
    <t>NGC 1807</t>
  </si>
  <si>
    <t>17'</t>
  </si>
  <si>
    <t>NGC 1817</t>
  </si>
  <si>
    <t>NGC 1952</t>
  </si>
  <si>
    <t>Supernova Remnant</t>
  </si>
  <si>
    <t>M1, Crab Nebula</t>
  </si>
  <si>
    <t>MON</t>
  </si>
  <si>
    <t>NGC 2215</t>
  </si>
  <si>
    <t>Open star cluster in Monoceros with 40 stars</t>
  </si>
  <si>
    <t>NGC 2232</t>
  </si>
  <si>
    <t>http://www.lns.cornell.edu/~seb/celestia/lynga.dsc</t>
  </si>
  <si>
    <t>Open star cluster in Monoceros with 20 stars</t>
  </si>
  <si>
    <t>NGC 2237</t>
  </si>
  <si>
    <t>Rosette Nebula</t>
  </si>
  <si>
    <t>NGC 2261</t>
  </si>
  <si>
    <t>2'</t>
  </si>
  <si>
    <t>Hubble's Variable Nebula, http://users.sdccu.net/amasters/ngc_2261.html</t>
  </si>
  <si>
    <t>Bright (emission and/or reflection) nebula, 3 Light Years long and 1.5 Light Years wide</t>
  </si>
  <si>
    <t>Bright (emission and/or reflection) nebula in Orion, diameter 1 Light Year</t>
  </si>
  <si>
    <t>Bright (emission and/or reflection) nebula, diameter 311 Light Years</t>
  </si>
  <si>
    <t>Planetary nebula in Vulpecula, diameter 2.1 Light Years</t>
  </si>
  <si>
    <t>Cluster associated with nebulosity, diameter 75 Light Years</t>
  </si>
  <si>
    <t xml:space="preserve">Bright(emission and/or reflection) nebula, Bubble Nebula, </t>
  </si>
  <si>
    <t>Planetary nebula, diameter 3 Light Years</t>
  </si>
  <si>
    <t>Globular star cluster, diameter 214 Light Years</t>
  </si>
  <si>
    <t>Open star cluster with 500 stars, diameter 22 Light Years</t>
  </si>
  <si>
    <t>M11, http://users.sdccu.net/amasters/messier_11.html</t>
  </si>
  <si>
    <t>Globular star cluster in Hercules with 100.000 stars, diameter 145 Light Years</t>
  </si>
  <si>
    <t>NGC 2264</t>
  </si>
  <si>
    <t>Cone Nebula</t>
  </si>
  <si>
    <t>NGC 2301</t>
  </si>
  <si>
    <t>NGC 2323</t>
  </si>
  <si>
    <t>M50</t>
  </si>
  <si>
    <t>Thet UMA</t>
  </si>
  <si>
    <t>Thet 1SER</t>
  </si>
  <si>
    <t>Thet AQR</t>
  </si>
  <si>
    <t>Thet BOO</t>
  </si>
  <si>
    <t>Thet PEG</t>
  </si>
  <si>
    <t>Thet CAS</t>
  </si>
  <si>
    <t>Thet CEN</t>
  </si>
  <si>
    <t>Thet SCO</t>
  </si>
  <si>
    <t>Thet LEO</t>
  </si>
  <si>
    <t>Alph ERI</t>
  </si>
  <si>
    <t>Alph CRU</t>
  </si>
  <si>
    <t>Alph IND</t>
  </si>
  <si>
    <t>Alph CRV</t>
  </si>
  <si>
    <t>Alph TAU</t>
  </si>
  <si>
    <t>Alph CEP</t>
  </si>
  <si>
    <t>Alph CRT</t>
  </si>
  <si>
    <t>Alph GRU</t>
  </si>
  <si>
    <t>Alph HYA</t>
  </si>
  <si>
    <t>Alph CRA</t>
  </si>
  <si>
    <t>Alph SGR</t>
  </si>
  <si>
    <t>Alph PSC</t>
  </si>
  <si>
    <t>Alph AQL</t>
  </si>
  <si>
    <t>Alph PHE</t>
  </si>
  <si>
    <t>Alph VUL</t>
  </si>
  <si>
    <t>Alph SCO</t>
  </si>
  <si>
    <t>Alph BOO</t>
  </si>
  <si>
    <t>Alph LEP</t>
  </si>
  <si>
    <t>Alph ORI</t>
  </si>
  <si>
    <t>Alph CAR</t>
  </si>
  <si>
    <t>Alph AUR</t>
  </si>
  <si>
    <t>Alph GEM</t>
  </si>
  <si>
    <t>Alph ARA</t>
  </si>
  <si>
    <t>Alph CYG</t>
  </si>
  <si>
    <t>Alph COM</t>
  </si>
  <si>
    <t>Alph UMA</t>
  </si>
  <si>
    <t>Alph PSA</t>
  </si>
  <si>
    <t>Alph FOR</t>
  </si>
  <si>
    <t>Alph CRB</t>
  </si>
  <si>
    <t>Alph ARI</t>
  </si>
  <si>
    <t>Alph HYI</t>
  </si>
  <si>
    <t>Alph EQU</t>
  </si>
  <si>
    <t>Alph PEG</t>
  </si>
  <si>
    <t>Alph LUP</t>
  </si>
  <si>
    <t>Alph CET</t>
  </si>
  <si>
    <t>Alph PER</t>
  </si>
  <si>
    <t>Alph PAV</t>
  </si>
  <si>
    <t>Alph COL</t>
  </si>
  <si>
    <t>Alph UMI</t>
  </si>
  <si>
    <t>Alph CMI</t>
  </si>
  <si>
    <t>Alph OPH</t>
  </si>
  <si>
    <t>Alph TRI</t>
  </si>
  <si>
    <t>Alph LEO</t>
  </si>
  <si>
    <t>Alph AQR</t>
  </si>
  <si>
    <t>Alph CAS</t>
  </si>
  <si>
    <t>Alph SGE</t>
  </si>
  <si>
    <t>Alph CMA</t>
  </si>
  <si>
    <t>Alph AND</t>
  </si>
  <si>
    <t>Alph VIR</t>
  </si>
  <si>
    <t>Alph DEL</t>
  </si>
  <si>
    <t>Alph DRA</t>
  </si>
  <si>
    <t>Alph SER</t>
  </si>
  <si>
    <t>Alph LYR</t>
  </si>
  <si>
    <t>Alph 2LIB</t>
  </si>
  <si>
    <t>Alph CNC</t>
  </si>
  <si>
    <t>Thet ERI</t>
  </si>
  <si>
    <t>Eta CAS</t>
  </si>
  <si>
    <t>Eta LYR</t>
  </si>
  <si>
    <t>Eta TAU</t>
  </si>
  <si>
    <t>Eta CMA</t>
  </si>
  <si>
    <t>Eta ERI</t>
  </si>
  <si>
    <t>Eta UMA</t>
  </si>
  <si>
    <t>Eta CET</t>
  </si>
  <si>
    <t>Eta AUR</t>
  </si>
  <si>
    <t>Eta PEG</t>
  </si>
  <si>
    <t>Eta BOO</t>
  </si>
  <si>
    <t>Eta GEM</t>
  </si>
  <si>
    <t>Eta OPH</t>
  </si>
  <si>
    <t>Eta VIR</t>
  </si>
  <si>
    <t>Eta PER</t>
  </si>
  <si>
    <t>Zet DRA</t>
  </si>
  <si>
    <t>Zet ORI</t>
  </si>
  <si>
    <t>Zet SGR</t>
  </si>
  <si>
    <t>Zet PER</t>
  </si>
  <si>
    <t>Zet CET</t>
  </si>
  <si>
    <t>Zet AQL</t>
  </si>
  <si>
    <t>Zet VIR</t>
  </si>
  <si>
    <t>Zet AUR</t>
  </si>
  <si>
    <t>Zet PEG</t>
  </si>
  <si>
    <t>Zet GEM</t>
  </si>
  <si>
    <t>Zet UMA</t>
  </si>
  <si>
    <t>Zet PUP</t>
  </si>
  <si>
    <t>Zet CMA</t>
  </si>
  <si>
    <t>Zet ERI</t>
  </si>
  <si>
    <t>Zet AQR</t>
  </si>
  <si>
    <t>Zet LEO</t>
  </si>
  <si>
    <t>Eps CMA</t>
  </si>
  <si>
    <t>Eps TAU</t>
  </si>
  <si>
    <t>Eps AQR</t>
  </si>
  <si>
    <t>Eps UMA</t>
  </si>
  <si>
    <t>Eps ORI</t>
  </si>
  <si>
    <t>Eps CAR</t>
  </si>
  <si>
    <t>Eps DEL</t>
  </si>
  <si>
    <t>Eps AQL</t>
  </si>
  <si>
    <t>Eps 1LYR</t>
  </si>
  <si>
    <t>Eps 2LYR</t>
  </si>
  <si>
    <t>Eps PEG</t>
  </si>
  <si>
    <t>Eps CYG</t>
  </si>
  <si>
    <t>Eps BOO</t>
  </si>
  <si>
    <t>Eps SGR</t>
  </si>
  <si>
    <t>Eps GEM</t>
  </si>
  <si>
    <t>Eps CRV</t>
  </si>
  <si>
    <t>Eps LEO</t>
  </si>
  <si>
    <t>Eps CAS</t>
  </si>
  <si>
    <t>Eps DRA</t>
  </si>
  <si>
    <t>Eps VIR</t>
  </si>
  <si>
    <t>Eps OPH</t>
  </si>
  <si>
    <t>Eps AUR</t>
  </si>
  <si>
    <t>Xi AND</t>
  </si>
  <si>
    <t>Xi CEP</t>
  </si>
  <si>
    <t>Xi UMA</t>
  </si>
  <si>
    <t>Xi GEM</t>
  </si>
  <si>
    <t>Xi PUP</t>
  </si>
  <si>
    <t>Xi SCO</t>
  </si>
  <si>
    <t>Xi DRA</t>
  </si>
  <si>
    <t>Xi PER</t>
  </si>
  <si>
    <t>Bet CEN</t>
  </si>
  <si>
    <t>Bet PER</t>
  </si>
  <si>
    <t>Bet CEP</t>
  </si>
  <si>
    <t>Bet AQL</t>
  </si>
  <si>
    <t>Bet CNC</t>
  </si>
  <si>
    <t>Bet DRA</t>
  </si>
  <si>
    <t>Bet CVN</t>
  </si>
  <si>
    <t>Bet CAS</t>
  </si>
  <si>
    <t>Bet OPH</t>
  </si>
  <si>
    <t>Bet SER</t>
  </si>
  <si>
    <t>Bet ERI</t>
  </si>
  <si>
    <t>Bet CAP</t>
  </si>
  <si>
    <t>Bet CET</t>
  </si>
  <si>
    <t>Bet LEO</t>
  </si>
  <si>
    <t>Bet TAU</t>
  </si>
  <si>
    <t>Bet PSC</t>
  </si>
  <si>
    <t>Bet CMI</t>
  </si>
  <si>
    <t>Bet UMI</t>
  </si>
  <si>
    <t>Bet HER</t>
  </si>
  <si>
    <t>Bet CRV</t>
  </si>
  <si>
    <t>Bet AUR</t>
  </si>
  <si>
    <t>Bet UMA</t>
  </si>
  <si>
    <t>Bet CAR</t>
  </si>
  <si>
    <t>Bet CRU</t>
  </si>
  <si>
    <t>Bet AND</t>
  </si>
  <si>
    <t>Bet CMA</t>
  </si>
  <si>
    <t>Bet BOO</t>
  </si>
  <si>
    <t>Bet LEP</t>
  </si>
  <si>
    <t>Bet CRB</t>
  </si>
  <si>
    <t>Bet GEM</t>
  </si>
  <si>
    <t>Bet ORI</t>
  </si>
  <si>
    <t>Bet DEL</t>
  </si>
  <si>
    <t>Bet AQR</t>
  </si>
  <si>
    <t>Bet PEG</t>
  </si>
  <si>
    <t>Bet LYR</t>
  </si>
  <si>
    <t>Bet ARI</t>
  </si>
  <si>
    <t>Bet COL</t>
  </si>
  <si>
    <t>Bet VIR</t>
  </si>
  <si>
    <t>Bet LIB</t>
  </si>
  <si>
    <t>Bet PSA</t>
  </si>
  <si>
    <t>Bet TRI</t>
  </si>
  <si>
    <t>Gam GRU</t>
  </si>
  <si>
    <t>Gam PEG</t>
  </si>
  <si>
    <t>Gam GEM</t>
  </si>
  <si>
    <t>Gam CEP</t>
  </si>
  <si>
    <t>Gam CNC</t>
  </si>
  <si>
    <t>Gam ORI</t>
  </si>
  <si>
    <t>Gam DRA</t>
  </si>
  <si>
    <t>Gam CRU</t>
  </si>
  <si>
    <t>Gam CRV</t>
  </si>
  <si>
    <t>Gam TAU</t>
  </si>
  <si>
    <t>Gam CET</t>
  </si>
  <si>
    <t>Gam CEN</t>
  </si>
  <si>
    <t>Gam CMA</t>
  </si>
  <si>
    <t>Gam CAP</t>
  </si>
  <si>
    <t>Gam UMA</t>
  </si>
  <si>
    <t>Gam UMI</t>
  </si>
  <si>
    <t>Gam VIR</t>
  </si>
  <si>
    <t>Gam AQR</t>
  </si>
  <si>
    <t>Gam CYG</t>
  </si>
  <si>
    <t>Gam BOO</t>
  </si>
  <si>
    <t>Gam 2VEL</t>
  </si>
  <si>
    <t>Gam LYR</t>
  </si>
  <si>
    <t>Gam AQL</t>
  </si>
  <si>
    <t>Gam CAS</t>
  </si>
  <si>
    <t>Gam ERI</t>
  </si>
  <si>
    <t>Gam LIB</t>
  </si>
  <si>
    <t>Rho PER</t>
  </si>
  <si>
    <t>Kap LEO</t>
  </si>
  <si>
    <t>Kap CEN</t>
  </si>
  <si>
    <t>Kap HER</t>
  </si>
  <si>
    <t>Kap VEL</t>
  </si>
  <si>
    <t>Kap ORI</t>
  </si>
  <si>
    <t>Kap AQR</t>
  </si>
  <si>
    <t>Kap UMA</t>
  </si>
  <si>
    <t>Sig SCO</t>
  </si>
  <si>
    <t>Sig DRA</t>
  </si>
  <si>
    <t>Sig LIB</t>
  </si>
  <si>
    <t>Sig SGR</t>
  </si>
  <si>
    <t>Sig OCT</t>
  </si>
  <si>
    <t>Sig HYA</t>
  </si>
  <si>
    <t>Lam VEL</t>
  </si>
  <si>
    <t>Lam LEO</t>
  </si>
  <si>
    <t>Lam AQL</t>
  </si>
  <si>
    <t>Lam DRA</t>
  </si>
  <si>
    <t>Lam SGR</t>
  </si>
  <si>
    <t>Lam HER</t>
  </si>
  <si>
    <t>Lam OPH</t>
  </si>
  <si>
    <t>Lam ORI</t>
  </si>
  <si>
    <t>Lam CET</t>
  </si>
  <si>
    <t>Lam SCO</t>
  </si>
  <si>
    <t>Lam UMA</t>
  </si>
  <si>
    <t>Lam COL</t>
  </si>
  <si>
    <t>Iot AQL</t>
  </si>
  <si>
    <t>Iot BOO</t>
  </si>
  <si>
    <t>Iot CET</t>
  </si>
  <si>
    <t>Iot DRA</t>
  </si>
  <si>
    <t>Iot AUR</t>
  </si>
  <si>
    <t>Iot ORI</t>
  </si>
  <si>
    <t>Iot GEM</t>
  </si>
  <si>
    <t>Iot VIR</t>
  </si>
  <si>
    <t>Iot UMA</t>
  </si>
  <si>
    <t>Iot LEO</t>
  </si>
  <si>
    <t>Iot CAR</t>
  </si>
  <si>
    <t>Mu LYR</t>
  </si>
  <si>
    <t>Mu DRA</t>
  </si>
  <si>
    <t>Mu CEP</t>
  </si>
  <si>
    <t>Mu CAS</t>
  </si>
  <si>
    <t>Mu LEO</t>
  </si>
  <si>
    <t>Mu VIR</t>
  </si>
  <si>
    <t>Mu PEG</t>
  </si>
  <si>
    <t>Mu UMA</t>
  </si>
  <si>
    <t>Mu GEM</t>
  </si>
  <si>
    <t>Pi SGR</t>
  </si>
  <si>
    <t>Pi PER</t>
  </si>
  <si>
    <t>Pi AQR</t>
  </si>
  <si>
    <t>80 UMA</t>
  </si>
  <si>
    <t>Gam1 AND</t>
  </si>
  <si>
    <t>Rho2 CEP</t>
  </si>
  <si>
    <t>Alph2 CAP</t>
  </si>
  <si>
    <t>Alph1 CAP</t>
  </si>
  <si>
    <t>Nu1 SGR</t>
  </si>
  <si>
    <t>Del CRV</t>
  </si>
  <si>
    <t>Del CNC</t>
  </si>
  <si>
    <t>Del VIR</t>
  </si>
  <si>
    <t>Del ARI</t>
  </si>
  <si>
    <t>Del CAP</t>
  </si>
  <si>
    <t>Del SCO</t>
  </si>
  <si>
    <t>Del 1TAU</t>
  </si>
  <si>
    <t>Del SGR</t>
  </si>
  <si>
    <t>Del UMA</t>
  </si>
  <si>
    <t>Del ORI</t>
  </si>
  <si>
    <t>Del AUR</t>
  </si>
  <si>
    <t>Del ERI</t>
  </si>
  <si>
    <t>Del CAS</t>
  </si>
  <si>
    <t>Del HER</t>
  </si>
  <si>
    <t>Del AQR</t>
  </si>
  <si>
    <t>Del GEM</t>
  </si>
  <si>
    <t>Del CMA</t>
  </si>
  <si>
    <t>Del OPH</t>
  </si>
  <si>
    <t>Del UMI</t>
  </si>
  <si>
    <t>Del LEO</t>
  </si>
  <si>
    <t>Del LIB</t>
  </si>
  <si>
    <t>Del DRA</t>
  </si>
  <si>
    <t>Gam1 LEO</t>
  </si>
  <si>
    <t>Tau SCO</t>
  </si>
  <si>
    <t>Tau 2ERI</t>
  </si>
  <si>
    <t>Tau PEG</t>
  </si>
  <si>
    <t>Tau HYA</t>
  </si>
  <si>
    <t>Tau AQR</t>
  </si>
  <si>
    <t>31 LYN</t>
  </si>
  <si>
    <t>Nu UMA</t>
  </si>
  <si>
    <t>21 TAU</t>
  </si>
  <si>
    <t>27 TAU</t>
  </si>
  <si>
    <t>Pi1 CYG</t>
  </si>
  <si>
    <t>Omi1 ERI</t>
  </si>
  <si>
    <t>Omi2 ERI</t>
  </si>
  <si>
    <t>Omi CET</t>
  </si>
  <si>
    <t>Omi UMA</t>
  </si>
  <si>
    <t>Omi LEO</t>
  </si>
  <si>
    <t>Omi PSC</t>
  </si>
  <si>
    <t>Omi CAS</t>
  </si>
  <si>
    <t>Pi4 ORI</t>
  </si>
  <si>
    <t>Pi3 ORI</t>
  </si>
  <si>
    <t>Pi2 ORI</t>
  </si>
  <si>
    <t>Pi1 ORI</t>
  </si>
  <si>
    <t>59 SGR</t>
  </si>
  <si>
    <t>60 SGR</t>
  </si>
  <si>
    <t>62 SGR</t>
  </si>
  <si>
    <t>Zet1 CNC</t>
  </si>
  <si>
    <t>19 TAU</t>
  </si>
  <si>
    <t>22 TAU</t>
  </si>
  <si>
    <t>Ome PER</t>
  </si>
  <si>
    <t>Ome SCO</t>
  </si>
  <si>
    <t>Ome HER</t>
  </si>
  <si>
    <t>Ome SGR</t>
  </si>
  <si>
    <t>Ups ORI</t>
  </si>
  <si>
    <t>Ups 2ERI</t>
  </si>
  <si>
    <t>Ups SCO</t>
  </si>
  <si>
    <t>Nu2 DRA</t>
  </si>
  <si>
    <t>20 TAU</t>
  </si>
  <si>
    <t>Nu SCO</t>
  </si>
  <si>
    <t>23 TAU</t>
  </si>
  <si>
    <t>38 BOO</t>
  </si>
  <si>
    <t>Pi1 UMA</t>
  </si>
  <si>
    <t>Pi2 UMA</t>
  </si>
  <si>
    <t>28 TAU</t>
  </si>
  <si>
    <t>11 UMI</t>
  </si>
  <si>
    <t>46 LMI</t>
  </si>
  <si>
    <t>1 GEM</t>
  </si>
  <si>
    <t>Psi VEL</t>
  </si>
  <si>
    <t>53 ERI</t>
  </si>
  <si>
    <t>Alph1 CEN</t>
  </si>
  <si>
    <t>Alph1 HER</t>
  </si>
  <si>
    <t>Gam2 ARI</t>
  </si>
  <si>
    <t>Bet1 SCO</t>
  </si>
  <si>
    <t>17 TAU</t>
  </si>
  <si>
    <t>Psi1 DRA</t>
  </si>
  <si>
    <t>16 TAU</t>
  </si>
  <si>
    <t>Alph2 CVN</t>
  </si>
  <si>
    <t>Nu CAP</t>
  </si>
  <si>
    <t>16h17m18s</t>
  </si>
  <si>
    <t>-22°59'14"</t>
  </si>
  <si>
    <t>16h23m51s</t>
  </si>
  <si>
    <t>-26°32'14"</t>
  </si>
  <si>
    <t>16h54m30s</t>
  </si>
  <si>
    <t>-41°49'36"</t>
  </si>
  <si>
    <t>17h14m1s</t>
  </si>
  <si>
    <t>-37°6'38"</t>
  </si>
  <si>
    <t>17h40m35s</t>
  </si>
  <si>
    <t>-32°15'17"</t>
  </si>
  <si>
    <t>17h50m59s</t>
  </si>
  <si>
    <t>-30°13'13"</t>
  </si>
  <si>
    <t>17h54m11s</t>
  </si>
  <si>
    <t>-34°48'13"</t>
  </si>
  <si>
    <t>18h33m45s</t>
  </si>
  <si>
    <t>-10°23'51"</t>
  </si>
  <si>
    <t>18h45m27s</t>
  </si>
  <si>
    <t>-9°23'46"</t>
  </si>
  <si>
    <t>18h51m8s</t>
  </si>
  <si>
    <t>-5°11'43"</t>
  </si>
  <si>
    <t>18h51m20s</t>
  </si>
  <si>
    <t>-6°15'43"</t>
  </si>
  <si>
    <t>18h53m19s</t>
  </si>
  <si>
    <t>-8°42'5"</t>
  </si>
  <si>
    <t>15h18m47s</t>
  </si>
  <si>
    <t>Berk 11</t>
  </si>
  <si>
    <t>Open cluster, Number of stars: 35</t>
  </si>
  <si>
    <t>RAS ALGETHI</t>
  </si>
  <si>
    <t>RAS ALMUDALLAH</t>
  </si>
  <si>
    <t>Rosso M4</t>
  </si>
  <si>
    <t>ZAVI JAVA</t>
  </si>
  <si>
    <t>PRAEPES, TEJAT PRIOR</t>
  </si>
  <si>
    <t>Erakis</t>
  </si>
  <si>
    <t>Ome2 CYG</t>
  </si>
  <si>
    <t>MERACH, Mirak</t>
  </si>
  <si>
    <t>O5 Blu</t>
  </si>
  <si>
    <t>Menkhib</t>
  </si>
  <si>
    <t>O7 Blu</t>
  </si>
  <si>
    <t>O8</t>
  </si>
  <si>
    <t>Fieht</t>
  </si>
  <si>
    <t>Zet OPH</t>
  </si>
  <si>
    <t>16h37m23.61s</t>
  </si>
  <si>
    <t>-10°34'37.6"</t>
  </si>
  <si>
    <t>4h20m58s</t>
  </si>
  <si>
    <t>+44°55'47"</t>
  </si>
  <si>
    <t>NAIR AL SAIPH</t>
  </si>
  <si>
    <t>Blu O9</t>
  </si>
  <si>
    <t>ALGIEDI PRIMA</t>
  </si>
  <si>
    <t>ALGIEDI SECUNDA</t>
  </si>
  <si>
    <t>Berk 68</t>
  </si>
  <si>
    <t>Open cluster, Number of stars: 60</t>
  </si>
  <si>
    <t>+2°3'58"</t>
  </si>
  <si>
    <t>18h39m13s</t>
  </si>
  <si>
    <t>+5°27'16"</t>
  </si>
  <si>
    <t>18h5m4s</t>
  </si>
  <si>
    <t>-7°35'11"</t>
  </si>
  <si>
    <t>18h19m3s</t>
  </si>
  <si>
    <t>-13°46'58"</t>
  </si>
  <si>
    <t>19h59m45s</t>
  </si>
  <si>
    <t>+22°44'8"</t>
  </si>
  <si>
    <t>20h34m35s</t>
  </si>
  <si>
    <t>+28°18'7"</t>
  </si>
  <si>
    <t>19h25m36s</t>
  </si>
  <si>
    <t>+20°11'39"</t>
  </si>
  <si>
    <t>20h53m43s</t>
  </si>
  <si>
    <t>-12°31'13"</t>
  </si>
  <si>
    <t>20h59m15s</t>
  </si>
  <si>
    <t>-12°36'58"</t>
  </si>
  <si>
    <t>21h4m28s</t>
  </si>
  <si>
    <t>-11°20'59"</t>
  </si>
  <si>
    <t>21h33m44s</t>
  </si>
  <si>
    <t>-0°48'7"</t>
  </si>
  <si>
    <t>22h29m54s</t>
  </si>
  <si>
    <t>-20°46'15"</t>
  </si>
  <si>
    <t>22h30m54.18s</t>
  </si>
  <si>
    <t>-10°39'11.4"</t>
  </si>
  <si>
    <t>18h53m39s</t>
  </si>
  <si>
    <t>+36°55'29"</t>
  </si>
  <si>
    <t>03h45m32.13s</t>
  </si>
  <si>
    <t>+42°35'42.7"</t>
  </si>
  <si>
    <t>05h34m32s</t>
  </si>
  <si>
    <t>+3°46'24"</t>
  </si>
  <si>
    <t>04h23m13</t>
  </si>
  <si>
    <t>+17°33'21</t>
  </si>
  <si>
    <t>07h02m42</t>
  </si>
  <si>
    <t>+24°12'36</t>
  </si>
  <si>
    <t>10h51m22</t>
  </si>
  <si>
    <t>+56°12'38</t>
  </si>
  <si>
    <t>1h9m44s</t>
  </si>
  <si>
    <t>+35°44'45"</t>
  </si>
  <si>
    <t>1h58m0s</t>
  </si>
  <si>
    <t>+37°41'33"</t>
  </si>
  <si>
    <t>2h22m52s</t>
  </si>
  <si>
    <t>+42°22'15"</t>
  </si>
  <si>
    <t>23h26m8s</t>
  </si>
  <si>
    <t>+42°34'16"</t>
  </si>
  <si>
    <t>02h04m13</t>
  </si>
  <si>
    <t>+42°21'23</t>
  </si>
  <si>
    <t>1h59m37s</t>
  </si>
  <si>
    <t>+19°1'54"</t>
  </si>
  <si>
    <t>2h8m37s</t>
  </si>
  <si>
    <t>+11°1'14"</t>
  </si>
  <si>
    <t>0h35m2s</t>
  </si>
  <si>
    <t>-8°22'10"</t>
  </si>
  <si>
    <t>0h47m16s</t>
  </si>
  <si>
    <t>-11°51'2"</t>
  </si>
  <si>
    <t>0h47m24s</t>
  </si>
  <si>
    <t>-20°44'3"</t>
  </si>
  <si>
    <t>2h42m56s</t>
  </si>
  <si>
    <t>+0°0'33"</t>
  </si>
  <si>
    <t>22h5m17s</t>
  </si>
  <si>
    <t>+46°30'36"</t>
  </si>
  <si>
    <t>22h15m17s</t>
  </si>
  <si>
    <t>foce del fiume</t>
  </si>
  <si>
    <t>alpha della croce</t>
  </si>
  <si>
    <t>ricciolo (di capelli)</t>
  </si>
  <si>
    <t>la terra stabile</t>
  </si>
  <si>
    <t>OCULUS BOREUS, SAO 93954</t>
  </si>
  <si>
    <t>laghetto, stagno</t>
  </si>
  <si>
    <t>cuore del pastore</t>
  </si>
  <si>
    <t>naso del serpente</t>
  </si>
  <si>
    <t>punta di freccia</t>
  </si>
  <si>
    <t>i due struzzi (con Lam )</t>
  </si>
  <si>
    <t>i due struzzi (con Iot )</t>
  </si>
  <si>
    <t>artigli (con Mu)</t>
  </si>
  <si>
    <t>Lince del deserto</t>
  </si>
  <si>
    <t>artigli (con η)</t>
  </si>
  <si>
    <t>NASH, ALWAZL, ZUJJALNUSH SHABAH, NUSHABA, Alnasl, SAO 209696</t>
  </si>
  <si>
    <t>AL SUHAIL AL WAZN, Alsuhail</t>
  </si>
  <si>
    <t>colui che inghiotte</t>
  </si>
  <si>
    <t>becco della gallina</t>
  </si>
  <si>
    <t>ALCHITA, ALMINLIAR AL GHURAB</t>
  </si>
  <si>
    <t>vile, indegno</t>
  </si>
  <si>
    <t>[Pleiadi] regina che evita il male</t>
  </si>
  <si>
    <t>colui che segue</t>
  </si>
  <si>
    <t>avambraccio destro</t>
  </si>
  <si>
    <t>capro, secondo nodo</t>
  </si>
  <si>
    <t>Il guardiano</t>
  </si>
  <si>
    <t>fronte, Criniera</t>
  </si>
  <si>
    <t>orco, mostro</t>
  </si>
  <si>
    <t>colui che risplende/avanza</t>
  </si>
  <si>
    <t>bastone da pastore</t>
  </si>
  <si>
    <t>bagliore, sopracciglio del cavallo</t>
  </si>
  <si>
    <t>composizione di perle</t>
  </si>
  <si>
    <t>sostegno, scudo del cuore</t>
  </si>
  <si>
    <t>la solitaria</t>
  </si>
  <si>
    <t>corde, nastri</t>
  </si>
  <si>
    <t>treppiede percucinare</t>
  </si>
  <si>
    <t>colei che vola</t>
  </si>
  <si>
    <t>punta, sguardo</t>
  </si>
  <si>
    <t>primo (balzo di gazzella), sud</t>
  </si>
  <si>
    <t>primo (balzo di gazzella), nord</t>
  </si>
  <si>
    <t>testa del serpente</t>
  </si>
  <si>
    <t>grassa coda di pecora</t>
  </si>
  <si>
    <t>osso dell'anca</t>
  </si>
  <si>
    <t>ansa del fiume</t>
  </si>
  <si>
    <t>grande uccello mitologico arabo</t>
  </si>
  <si>
    <t>NAIRALZAURAK, (LUCIDA) CYMBAE, HEAD OF PHOENIX</t>
  </si>
  <si>
    <t>rivale di Marte</t>
  </si>
  <si>
    <t>guardiano degli orsi</t>
  </si>
  <si>
    <t>tendine del ginocchio posteriore</t>
  </si>
  <si>
    <t>tendine del ginocchio anteriore</t>
  </si>
  <si>
    <t>asino meridionale</t>
  </si>
  <si>
    <t>asino settentrionale</t>
  </si>
  <si>
    <t>primo asino</t>
  </si>
  <si>
    <t>secondo asino</t>
  </si>
  <si>
    <t>terzo asino</t>
  </si>
  <si>
    <t>(nome del cane), gioia</t>
  </si>
  <si>
    <t>[Pleiadi] scintillante, ostinata</t>
  </si>
  <si>
    <t>[Pleiadi] un titano, che osa/soffre</t>
  </si>
  <si>
    <t>colui che abbaia</t>
  </si>
  <si>
    <t>tartaruga (della Lira)</t>
  </si>
  <si>
    <t>luogo della covata</t>
  </si>
  <si>
    <t>piccolo scudo</t>
  </si>
  <si>
    <t>ventre della balena</t>
  </si>
  <si>
    <t>uova di struzzo</t>
  </si>
  <si>
    <t>donna guerriera</t>
  </si>
  <si>
    <t>capo delle figlie in lutto</t>
  </si>
  <si>
    <t>ascella del gigante</t>
  </si>
  <si>
    <t>piccolo ventre</t>
  </si>
  <si>
    <t>il timoniere di Menelao</t>
  </si>
  <si>
    <t>palmo della mano</t>
  </si>
  <si>
    <t>castoro (Castore)</t>
  </si>
  <si>
    <t>cane da pastore</t>
  </si>
  <si>
    <t>[Pleiadi] dal colorito scuro</t>
  </si>
  <si>
    <t>asta, pestello</t>
  </si>
  <si>
    <t>costola, fianco</t>
  </si>
  <si>
    <t>dinastia imperiale cinese</t>
  </si>
  <si>
    <t>cuore di Carlo (II d'Inghilterra)</t>
  </si>
  <si>
    <t>sedia o poggiapiedi (di Orione)</t>
  </si>
  <si>
    <t>coda della capra</t>
  </si>
  <si>
    <t>coda del delfino</t>
  </si>
  <si>
    <t>coda della balena, rana</t>
  </si>
  <si>
    <t>coda settentrionale della balena</t>
  </si>
  <si>
    <t>coda (del leone)</t>
  </si>
  <si>
    <t>i due sciacalli</t>
  </si>
  <si>
    <t>[Pleiadi] ambra, risplendente</t>
  </si>
  <si>
    <t>il corno che cozza</t>
  </si>
  <si>
    <t>muso, naso</t>
  </si>
  <si>
    <t>bocca del pesce</t>
  </si>
  <si>
    <t>gamma della croce</t>
  </si>
  <si>
    <t>stella granata</t>
  </si>
  <si>
    <t>gemma, interruzione nell'anello</t>
  </si>
  <si>
    <t>ala del corvo</t>
  </si>
  <si>
    <t>appannata, indistinta</t>
  </si>
  <si>
    <t>GIENAH CYGNI</t>
  </si>
  <si>
    <t>FUMALHUT, O SPISCIS MERID./NOTII, RANA PRIMA, DIPHDA AL AUWEL</t>
  </si>
  <si>
    <t>granchio, chela</t>
  </si>
  <si>
    <t>(punta) luminosa della spada</t>
  </si>
  <si>
    <t>una delle caprette</t>
  </si>
  <si>
    <t>uomo dalla mente elevata</t>
  </si>
  <si>
    <t>lombi, perizoma</t>
  </si>
  <si>
    <t>fronte dello scorpione</t>
  </si>
  <si>
    <t>palmo di mano accorciato</t>
  </si>
  <si>
    <t>arco meridionale</t>
  </si>
  <si>
    <t>arcos ettentrionale</t>
  </si>
  <si>
    <t>arco centrale</t>
  </si>
  <si>
    <t>KAUS MERIDIONALIS</t>
  </si>
  <si>
    <t>ufficiale di cavalleria</t>
  </si>
  <si>
    <t>guscio d'uovo rotto</t>
  </si>
  <si>
    <t>parte del cavallo</t>
  </si>
  <si>
    <t>colui che porta la clava</t>
  </si>
  <si>
    <t>come l'ultima</t>
  </si>
  <si>
    <t>[Pleiadi] madre, balia, la grande</t>
  </si>
  <si>
    <t>polso, gomito</t>
  </si>
  <si>
    <t>zampa allungata</t>
  </si>
  <si>
    <t>punto di inserzione</t>
  </si>
  <si>
    <t>punto bianco, splendente</t>
  </si>
  <si>
    <t>zampa rannicchiata</t>
  </si>
  <si>
    <t>la Porta Meridionale</t>
  </si>
  <si>
    <t>spalla di quello delle redini</t>
  </si>
  <si>
    <t>spalla del centauro</t>
  </si>
  <si>
    <t>[Pleiadi] eloquente, mortale</t>
  </si>
  <si>
    <t>grasso ariete</t>
  </si>
  <si>
    <t>acque placide</t>
  </si>
  <si>
    <t>narice, becco</t>
  </si>
  <si>
    <t>lombi, Grembiule</t>
  </si>
  <si>
    <t>colui che ruggisce</t>
  </si>
  <si>
    <t>fasciatura (del perizoma)</t>
  </si>
  <si>
    <t>stella su cui giurare</t>
  </si>
  <si>
    <t>solitaria( del portatore di lancia)</t>
  </si>
  <si>
    <t>del dio sumero delle acque 'Enki'</t>
  </si>
  <si>
    <t>le due serie (sequenze)</t>
  </si>
  <si>
    <t>scimmie, le solitarie</t>
  </si>
  <si>
    <t>[Pleiadi] regina che naviga</t>
  </si>
  <si>
    <t>molto vino (Polluce)</t>
  </si>
  <si>
    <t>dea romana del parto</t>
  </si>
  <si>
    <t>stella principale</t>
  </si>
  <si>
    <t>signore della creazione</t>
  </si>
  <si>
    <t>che precede il cane</t>
  </si>
  <si>
    <t>piede anteriore</t>
  </si>
  <si>
    <t>testa del leone (meridionale)</t>
  </si>
  <si>
    <t>testa del leone (settentrionale)</t>
  </si>
  <si>
    <t>testa dell'inginocchiato</t>
  </si>
  <si>
    <t>triangolo, vertice del triangolo</t>
  </si>
  <si>
    <t>principe, piccolore</t>
  </si>
  <si>
    <t>piede del centauro</t>
  </si>
  <si>
    <t>Venator' al contrario</t>
  </si>
  <si>
    <t>colui che precede</t>
  </si>
  <si>
    <t>stella fortunata delle tende</t>
  </si>
  <si>
    <t>stella fortunata dell'eccellente</t>
  </si>
  <si>
    <t>stella fortunata del re</t>
  </si>
  <si>
    <t>la fortuna delle fortune</t>
  </si>
  <si>
    <t>elsa (dellaspada)</t>
  </si>
  <si>
    <t>colui che colpisce o afferra</t>
  </si>
  <si>
    <t>gamba (del cavallo)</t>
  </si>
  <si>
    <t>Theguius 'tradotto da Bootes</t>
  </si>
  <si>
    <t>coda alzata</t>
  </si>
  <si>
    <t>tartaruga (carapace)</t>
  </si>
  <si>
    <t>i due segni</t>
  </si>
  <si>
    <t>che brucia o scotta</t>
  </si>
  <si>
    <t>ombelico del cavallo</t>
  </si>
  <si>
    <t>ALPHERATZ (Testa della fanciulla incatenata)</t>
  </si>
  <si>
    <t>NAVI ('Ivan' al contrario)</t>
  </si>
  <si>
    <t>STEROPE II</t>
  </si>
  <si>
    <t>Nicolaus' al contrario</t>
  </si>
  <si>
    <t>piano liscio, orizzontale</t>
  </si>
  <si>
    <t>colui che sostiene o resiste</t>
  </si>
  <si>
    <t>terzo (balzo di gazzella), sud</t>
  </si>
  <si>
    <t>terzo (balzo di gazzella), nord</t>
  </si>
  <si>
    <t>secondo (balzo di gazzella), sud</t>
  </si>
  <si>
    <t>secondo (balzo di gazzella), nord</t>
  </si>
  <si>
    <t>falco che preda</t>
  </si>
  <si>
    <t>ALKAFZAH AL THANIYAH</t>
  </si>
  <si>
    <t>[Pleiadi] dal collo lungo</t>
  </si>
  <si>
    <t>piede posteriore</t>
  </si>
  <si>
    <t>la testimonianza dei cieli</t>
  </si>
  <si>
    <t>secondo generale</t>
  </si>
  <si>
    <t>collo del serpente</t>
  </si>
  <si>
    <t>colei che si avventa in picchiata</t>
  </si>
  <si>
    <t>centro del cielo</t>
  </si>
  <si>
    <t>mano posteriore</t>
  </si>
  <si>
    <t>mano anteriore</t>
  </si>
  <si>
    <t>chela del granchio</t>
  </si>
  <si>
    <t>angolo dell'imbonitore, il piu' saggio</t>
  </si>
  <si>
    <t>chela meridionale</t>
  </si>
  <si>
    <t>chela settentrionale</t>
  </si>
  <si>
    <t>Zeta Acquarii</t>
  </si>
  <si>
    <t>Tau Acquarii</t>
  </si>
  <si>
    <t>b Piscis Austrini</t>
  </si>
  <si>
    <t>b Trianguli</t>
  </si>
  <si>
    <t>n Cassiopeiae</t>
  </si>
  <si>
    <t>rho Cassiopeiae</t>
  </si>
  <si>
    <t>età:150 milioni di anni</t>
  </si>
  <si>
    <t>12millions of years old</t>
  </si>
  <si>
    <t>5 billions of years old</t>
  </si>
  <si>
    <t>M97, Owl Nebula</t>
  </si>
  <si>
    <t>Cocoon Galaxy</t>
  </si>
  <si>
    <t>Variabile con espulsione di gas</t>
  </si>
  <si>
    <t>Bianco A0</t>
  </si>
  <si>
    <t>Bianco A5</t>
  </si>
  <si>
    <t>Doppia spettroscopica</t>
  </si>
  <si>
    <t>Variabile per. 330gg</t>
  </si>
  <si>
    <t>Doppia 15"</t>
  </si>
  <si>
    <t>Doppia 7,6"</t>
  </si>
  <si>
    <t>Binaria spettroscopica</t>
  </si>
  <si>
    <t>Doppia 20"</t>
  </si>
  <si>
    <t>Doppia ottica 20'</t>
  </si>
  <si>
    <t>Doppia 30"</t>
  </si>
  <si>
    <t>Doppia, 35"</t>
  </si>
  <si>
    <t>Doppie, 9,8"</t>
  </si>
  <si>
    <t>Doppia 12"</t>
  </si>
  <si>
    <t>+49°55'38"</t>
  </si>
  <si>
    <t>22h28m23s</t>
  </si>
  <si>
    <t>+52°18'41"</t>
  </si>
  <si>
    <t>21h30m12s</t>
  </si>
  <si>
    <t>+12°11'20"</t>
  </si>
  <si>
    <t>22h0m55s</t>
  </si>
  <si>
    <t>+17°45'45"</t>
  </si>
  <si>
    <t>22h8m5s</t>
  </si>
  <si>
    <t>+31°23'8"</t>
  </si>
  <si>
    <t>22h37m18s</t>
  </si>
  <si>
    <t>+34°26'50"</t>
  </si>
  <si>
    <t>23h5m12s</t>
  </si>
  <si>
    <t>+12°20'56"</t>
  </si>
  <si>
    <t>1h42m37s</t>
  </si>
  <si>
    <t>+51°36'36"</t>
  </si>
  <si>
    <t>2h19m27s</t>
  </si>
  <si>
    <t>+57°9'27"</t>
  </si>
  <si>
    <t>+57°10'26"</t>
  </si>
  <si>
    <t>2h40m43s</t>
  </si>
  <si>
    <t>+39°5'8"</t>
  </si>
  <si>
    <t>2h42m25s</t>
  </si>
  <si>
    <t>+42°48'21"</t>
  </si>
  <si>
    <t>3h15m3s</t>
  </si>
  <si>
    <t>+47°15'10"</t>
  </si>
  <si>
    <t>3h32m1s</t>
  </si>
  <si>
    <t>+37°23'5"</t>
  </si>
  <si>
    <t>4h10m16s</t>
  </si>
  <si>
    <t>+49°31'49"</t>
  </si>
  <si>
    <t>4h3m32s</t>
  </si>
  <si>
    <t>+36°22'54"</t>
  </si>
  <si>
    <t>4h15m41s</t>
  </si>
  <si>
    <t>+51°13'47"</t>
  </si>
  <si>
    <t>22h36m2s</t>
  </si>
  <si>
    <t>-26°1'42"</t>
  </si>
  <si>
    <t>1h36m58s</t>
  </si>
  <si>
    <t>+15°48'47"</t>
  </si>
  <si>
    <t>1h34m8s</t>
  </si>
  <si>
    <t>+30°41'14"</t>
  </si>
  <si>
    <t>8h40m16s</t>
  </si>
  <si>
    <t>+19°39'5"</t>
  </si>
  <si>
    <t>8h51m3s</t>
  </si>
  <si>
    <t>+11°48'4"</t>
  </si>
  <si>
    <t>6h15m43s</t>
  </si>
  <si>
    <t>-18°39'48"</t>
  </si>
  <si>
    <t>6h46m13s</t>
  </si>
  <si>
    <t>-20°44'59"</t>
  </si>
  <si>
    <t>7h17m55s</t>
  </si>
  <si>
    <t>-15°38'13"</t>
  </si>
  <si>
    <t>7h18m54s</t>
  </si>
  <si>
    <t>-24°57'11"</t>
  </si>
  <si>
    <t>5h16m50s</t>
  </si>
  <si>
    <t>+34°21'24"</t>
  </si>
  <si>
    <t>5h8m26s</t>
  </si>
  <si>
    <t>+37°1'28"</t>
  </si>
  <si>
    <t>5h20m27s</t>
  </si>
  <si>
    <t>+39°21'22"</t>
  </si>
  <si>
    <t>5h23m2s</t>
  </si>
  <si>
    <t>+33°25'22"</t>
  </si>
  <si>
    <t>5h28m26s</t>
  </si>
  <si>
    <t>+35°20'19"</t>
  </si>
  <si>
    <t>5h29m2s</t>
  </si>
  <si>
    <t>+35°51'19"</t>
  </si>
  <si>
    <t>5h36m38s</t>
  </si>
  <si>
    <t>+34°8'16"</t>
  </si>
  <si>
    <t>6h48m39s</t>
  </si>
  <si>
    <t>+41°4'42"</t>
  </si>
  <si>
    <t>5h52m38s</t>
  </si>
  <si>
    <t>+32°33'9"</t>
  </si>
  <si>
    <t>3h2m52s</t>
  </si>
  <si>
    <t>-22°50'49"</t>
  </si>
  <si>
    <t>3h9m59s</t>
  </si>
  <si>
    <t>-20°33'38"</t>
  </si>
  <si>
    <t>3h19m55s</t>
  </si>
  <si>
    <t>-19°23'30"</t>
  </si>
  <si>
    <t>3h26m31s</t>
  </si>
  <si>
    <t>-21°19'0"</t>
  </si>
  <si>
    <t>4h14m29s</t>
  </si>
  <si>
    <t>-12°43'34"</t>
  </si>
  <si>
    <t>6h5m6s</t>
  </si>
  <si>
    <t>+24°4'6"</t>
  </si>
  <si>
    <t>6h8m30s</t>
  </si>
  <si>
    <t>+24°22'4"</t>
  </si>
  <si>
    <t>6h7m42s</t>
  </si>
  <si>
    <t>+24°6'4"</t>
  </si>
  <si>
    <t>7h29m27s</t>
  </si>
  <si>
    <t>+20°54'17"</t>
  </si>
  <si>
    <t>5h24m23s</t>
  </si>
  <si>
    <t>-24°30'56"</t>
  </si>
  <si>
    <t>5h39m31s</t>
  </si>
  <si>
    <t>-17°50'35"</t>
  </si>
  <si>
    <t>8h52m59s</t>
  </si>
  <si>
    <t>+33°23'58"</t>
  </si>
  <si>
    <t>7h38m28s</t>
  </si>
  <si>
    <t>+38°52'16"</t>
  </si>
  <si>
    <t>5h41m15s</t>
  </si>
  <si>
    <t>-2°26'38"</t>
  </si>
  <si>
    <t>5h35m33s</t>
  </si>
  <si>
    <t>-5°22'36"</t>
  </si>
  <si>
    <t>-4°50'36"</t>
  </si>
  <si>
    <t>5h35m27s</t>
  </si>
  <si>
    <t>-4°25'36"</t>
  </si>
  <si>
    <t>5h47m3s</t>
  </si>
  <si>
    <t>+0°5'19"</t>
  </si>
  <si>
    <t>7h36m49s</t>
  </si>
  <si>
    <t>-14°29'21"</t>
  </si>
  <si>
    <t>7h37m19s</t>
  </si>
  <si>
    <t>-13°52'22"</t>
  </si>
  <si>
    <t>7h33m25s</t>
  </si>
  <si>
    <t>-15°27'20"</t>
  </si>
  <si>
    <t>7h42m1s</t>
  </si>
  <si>
    <t>-14°49'23"</t>
  </si>
  <si>
    <t>7h42m4s</t>
  </si>
  <si>
    <t>14°44'35"</t>
  </si>
  <si>
    <t>7h44m42s</t>
  </si>
  <si>
    <t>-23°51'22"</t>
  </si>
  <si>
    <t>7h45m28s</t>
  </si>
  <si>
    <t>-37°58'19"</t>
  </si>
  <si>
    <t>7h52m22s</t>
  </si>
  <si>
    <t>-38°32'21"</t>
  </si>
  <si>
    <t>8h10m49s</t>
  </si>
  <si>
    <t>-12°49'34"</t>
  </si>
  <si>
    <t>4h46m12s</t>
  </si>
  <si>
    <t>+19°6'40"</t>
  </si>
  <si>
    <t>5h10m59s</t>
  </si>
  <si>
    <t>+16°32'30"</t>
  </si>
  <si>
    <t>5h12m41s</t>
  </si>
  <si>
    <t>+16°41'30"</t>
  </si>
  <si>
    <t>5h34m48s</t>
  </si>
  <si>
    <t>+22°1'19"</t>
  </si>
  <si>
    <t>6h21m2s</t>
  </si>
  <si>
    <t>-7°16'53"</t>
  </si>
  <si>
    <t>6h28m15s</t>
  </si>
  <si>
    <t>-4°50'57"</t>
  </si>
  <si>
    <t>6h31m10s</t>
  </si>
  <si>
    <t>+5°2'59"</t>
  </si>
  <si>
    <t>6h39m28s</t>
  </si>
  <si>
    <t>+8°44'55"</t>
  </si>
  <si>
    <t>6h41m16s</t>
  </si>
  <si>
    <t>+9°53'54"</t>
  </si>
  <si>
    <t>6h52m3s</t>
  </si>
  <si>
    <t>+0°27'52"</t>
  </si>
  <si>
    <t>7h2m44s</t>
  </si>
  <si>
    <t>Gam2 SGR</t>
  </si>
  <si>
    <t>Bet1 CYG</t>
  </si>
  <si>
    <t>Mu1 BOO</t>
  </si>
  <si>
    <t>Bet1 SGR</t>
  </si>
  <si>
    <t>Bet2 SGR</t>
  </si>
  <si>
    <t>Kap2 BOO</t>
  </si>
  <si>
    <t>ASELLUS TERTIUS</t>
  </si>
  <si>
    <t>ASELLUS SECUNDUS</t>
  </si>
  <si>
    <t>ASELLUS PRIMUS</t>
  </si>
  <si>
    <t>ASELLUS BOREALIS</t>
  </si>
  <si>
    <t>ASELLUS AUSTRALIS</t>
  </si>
  <si>
    <t>ALULA AUSTRALIS</t>
  </si>
  <si>
    <t>ALULA BOREALIS</t>
  </si>
  <si>
    <t>ALPHECCA MERID.</t>
  </si>
  <si>
    <t>ARKAB POSTERIOR</t>
  </si>
  <si>
    <t>ARKAB PRIOR</t>
  </si>
  <si>
    <t>BAITEN KAITOS</t>
  </si>
  <si>
    <t>DENEB ALGIEDI</t>
  </si>
  <si>
    <t>DENEB DULFIM</t>
  </si>
  <si>
    <t>DENEB ELOKAB</t>
  </si>
  <si>
    <t>DENEB KAITOS</t>
  </si>
  <si>
    <t>DENEB KAITOS SHAMALI</t>
  </si>
  <si>
    <t>DOUBLE DOUBLE1</t>
  </si>
  <si>
    <t>DOUBLE DOUBLE2</t>
  </si>
  <si>
    <t>FUM AL SAMAKAH</t>
  </si>
  <si>
    <t>GARNET STAR</t>
  </si>
  <si>
    <t>GIENAH GHURAB</t>
  </si>
  <si>
    <t>GORGONEA QUARTA</t>
  </si>
  <si>
    <t>GORGONEA SECUNDA</t>
  </si>
  <si>
    <t>GORGONEA TERTIA</t>
  </si>
  <si>
    <t>HEAD OF HYDRUS</t>
  </si>
  <si>
    <t>HOEDUS I</t>
  </si>
  <si>
    <t>HOEDUS II</t>
  </si>
  <si>
    <t>HYADUM I</t>
  </si>
  <si>
    <t>HYADUM II</t>
  </si>
  <si>
    <t>JABHAT AL AKRAB</t>
  </si>
  <si>
    <t>KAUS AUSTRALIS</t>
  </si>
  <si>
    <t>KAUS BOREALIS</t>
  </si>
  <si>
    <t>KAUS MEDIA</t>
  </si>
  <si>
    <t>KE KOUAN</t>
  </si>
  <si>
    <t>KITEL PHARD</t>
  </si>
  <si>
    <t>POLARIS AUSTRALIS*</t>
  </si>
  <si>
    <t>PHERKAD MINOR</t>
  </si>
  <si>
    <t>RAS ALHAGUE</t>
  </si>
  <si>
    <t>RAS ELASED AUSTR.</t>
  </si>
  <si>
    <t>RAS ELASED BOREALIS</t>
  </si>
  <si>
    <t>RIGEL KENT*</t>
  </si>
  <si>
    <t>RIJL AL AWWA</t>
  </si>
  <si>
    <t>SUHAIL AL MUHLIF</t>
  </si>
  <si>
    <t>TALITHA AUSTRALIS</t>
  </si>
  <si>
    <t>TALITHA BOREALIS</t>
  </si>
  <si>
    <t>TANIA AUSTRALIS</t>
  </si>
  <si>
    <t>TANIA BOREALIS</t>
  </si>
  <si>
    <t>TEJAT POSTERIOR</t>
  </si>
  <si>
    <t>TEREBELLUM I</t>
  </si>
  <si>
    <t>TEREBELLUM II</t>
  </si>
  <si>
    <t>TEREBELLUM III</t>
  </si>
  <si>
    <t>TEREBELLUM IV</t>
  </si>
  <si>
    <t>TORCULARIS SEPTENTR</t>
  </si>
  <si>
    <t>TSEEN KE</t>
  </si>
  <si>
    <t>TSZE TSEANG</t>
  </si>
  <si>
    <t>YED POSTERIOR</t>
  </si>
  <si>
    <t>YED PRIOR</t>
  </si>
  <si>
    <t>ZUBEN ELAKRAB</t>
  </si>
  <si>
    <t>ZUBEN ELAKRIBI</t>
  </si>
  <si>
    <t>ZUBEN ELGENUBI</t>
  </si>
  <si>
    <t>ZUBEN ELSCHEMALI</t>
  </si>
  <si>
    <t>Deneb el Okab</t>
  </si>
  <si>
    <t>00h49m24s</t>
  </si>
  <si>
    <t>+57°50'38"</t>
  </si>
  <si>
    <t>KAFFALJIDHMA</t>
  </si>
  <si>
    <t>KAJAM</t>
  </si>
  <si>
    <t>clava</t>
  </si>
  <si>
    <t>KEKWAN</t>
  </si>
  <si>
    <t>KEID</t>
  </si>
  <si>
    <t>KOCHAB</t>
  </si>
  <si>
    <t>stella</t>
  </si>
  <si>
    <t>KORNEPHOROS</t>
  </si>
  <si>
    <t>KRAZ</t>
  </si>
  <si>
    <t>TSOHEA</t>
  </si>
  <si>
    <t>KUMA</t>
  </si>
  <si>
    <t>LESATH</t>
  </si>
  <si>
    <t>aculeo</t>
  </si>
  <si>
    <t>MAASYM</t>
  </si>
  <si>
    <t>MAIA</t>
  </si>
  <si>
    <t>MARFAK</t>
  </si>
  <si>
    <t>MARFIK</t>
  </si>
  <si>
    <t>MARKAB</t>
  </si>
  <si>
    <t>BiancoA0</t>
  </si>
  <si>
    <t>nave</t>
  </si>
  <si>
    <t>BiancoB2</t>
  </si>
  <si>
    <t>MATAR</t>
  </si>
  <si>
    <t>pioggia</t>
  </si>
  <si>
    <t>MEBSUTA</t>
  </si>
  <si>
    <t>MEGREZ</t>
  </si>
  <si>
    <t>MEISSA</t>
  </si>
  <si>
    <t>MEKBUDA</t>
  </si>
  <si>
    <t>MEN</t>
  </si>
  <si>
    <t>MENKAB</t>
  </si>
  <si>
    <t>narice</t>
  </si>
  <si>
    <t>RossoM2</t>
  </si>
  <si>
    <t>MENKALINAN</t>
  </si>
  <si>
    <t>MENKAR</t>
  </si>
  <si>
    <t>MENKENT</t>
  </si>
  <si>
    <t>MENKIB</t>
  </si>
  <si>
    <t>MERAK</t>
  </si>
  <si>
    <t>lombi</t>
  </si>
  <si>
    <t>MERGA</t>
  </si>
  <si>
    <t>MEROPE</t>
  </si>
  <si>
    <t>MESARTHIM</t>
  </si>
  <si>
    <t>MIAPLACIDUS*</t>
  </si>
  <si>
    <t>MIMOSA*</t>
  </si>
  <si>
    <t>mimosa</t>
  </si>
  <si>
    <t>MINKAR</t>
  </si>
  <si>
    <t>MINTAKA</t>
  </si>
  <si>
    <t>cintura</t>
  </si>
  <si>
    <t>MIRA</t>
  </si>
  <si>
    <t>meravigliosa</t>
  </si>
  <si>
    <t>RossoGialloM5M9</t>
  </si>
  <si>
    <t>MIRACH</t>
  </si>
  <si>
    <t>MIRAM</t>
  </si>
  <si>
    <t>MIRFAK</t>
  </si>
  <si>
    <t>gomito</t>
  </si>
  <si>
    <t>BiancoGialloF5</t>
  </si>
  <si>
    <t>MIRZAM</t>
  </si>
  <si>
    <t>MIZAR</t>
  </si>
  <si>
    <t>MUHLIPHAIN*</t>
  </si>
  <si>
    <t>MULIPHEIN</t>
  </si>
  <si>
    <t>MUPHRID</t>
  </si>
  <si>
    <t>MUSCIDA</t>
  </si>
  <si>
    <t>museruola</t>
  </si>
  <si>
    <t>NAOS*</t>
  </si>
  <si>
    <t>SUHAILHADAR</t>
  </si>
  <si>
    <t>NASHIRA</t>
  </si>
  <si>
    <t>campo</t>
  </si>
  <si>
    <t>NEKKAR</t>
  </si>
  <si>
    <t>bovaro</t>
  </si>
  <si>
    <t>NIHAL</t>
  </si>
  <si>
    <t>cammelli</t>
  </si>
  <si>
    <t>NUNKI</t>
  </si>
  <si>
    <t>NUSAKAN</t>
  </si>
  <si>
    <t>PEACOCK*</t>
  </si>
  <si>
    <t>pavone</t>
  </si>
  <si>
    <t>PHAKT</t>
  </si>
  <si>
    <t>colomba</t>
  </si>
  <si>
    <t>PHECDA</t>
  </si>
  <si>
    <t>coscia</t>
  </si>
  <si>
    <t>PHERKAD</t>
  </si>
  <si>
    <t>polpaccio</t>
  </si>
  <si>
    <t>PHERKADMAJOR</t>
  </si>
  <si>
    <t>PHURUD</t>
  </si>
  <si>
    <t>Furud</t>
  </si>
  <si>
    <t>PLEIONE</t>
  </si>
  <si>
    <t>BUTAU</t>
  </si>
  <si>
    <t>POLARIS</t>
  </si>
  <si>
    <t>polare</t>
  </si>
  <si>
    <t>SOUTHSTAR</t>
  </si>
  <si>
    <t>POLLUX</t>
  </si>
  <si>
    <t>PORRIMA</t>
  </si>
  <si>
    <t>PRAECIPUA</t>
  </si>
  <si>
    <t>PRIJIPATI</t>
  </si>
  <si>
    <t>PROCYON</t>
  </si>
  <si>
    <t>PROPUS</t>
  </si>
  <si>
    <t>RANA</t>
  </si>
  <si>
    <t>rana</t>
  </si>
  <si>
    <t>Rasalhague</t>
  </si>
  <si>
    <t>RasAlgethi</t>
  </si>
  <si>
    <t>REGULUS</t>
  </si>
  <si>
    <t>RIGEL</t>
  </si>
  <si>
    <t>piede</t>
  </si>
  <si>
    <t>ROTANEV</t>
  </si>
  <si>
    <t>RUCHBA</t>
  </si>
  <si>
    <t>ginocchio</t>
  </si>
  <si>
    <t>RUKBATALDAJAJAH</t>
  </si>
  <si>
    <t>RUCHBAH</t>
  </si>
  <si>
    <t>SABIK</t>
  </si>
  <si>
    <t>SADALACHBIA</t>
  </si>
  <si>
    <t>SADALBARI</t>
  </si>
  <si>
    <t>SADALMELIK</t>
  </si>
  <si>
    <t>SADALSUUD</t>
  </si>
  <si>
    <t>SADR</t>
  </si>
  <si>
    <t>petto</t>
  </si>
  <si>
    <t>SAIPH</t>
  </si>
  <si>
    <t>SALM</t>
  </si>
  <si>
    <t>SARGAS</t>
  </si>
  <si>
    <t>SARIN</t>
  </si>
  <si>
    <t>SCEPTRUM</t>
  </si>
  <si>
    <t>scettro</t>
  </si>
  <si>
    <t>zampa</t>
  </si>
  <si>
    <t>SCHEDIR</t>
  </si>
  <si>
    <t>Variabile,doppia</t>
  </si>
  <si>
    <t>SEGIN</t>
  </si>
  <si>
    <t>SEGINUS</t>
  </si>
  <si>
    <t>SHAM</t>
  </si>
  <si>
    <t>SHAULA</t>
  </si>
  <si>
    <t>SHELIAK</t>
  </si>
  <si>
    <t>SHERATAN</t>
  </si>
  <si>
    <t>SIRIUS</t>
  </si>
  <si>
    <t>SIRRAH</t>
  </si>
  <si>
    <t>SITULA</t>
  </si>
  <si>
    <t>brocca</t>
  </si>
  <si>
    <t>SKAT</t>
  </si>
  <si>
    <t>gamba</t>
  </si>
  <si>
    <t>SPICA</t>
  </si>
  <si>
    <t>spiga</t>
  </si>
  <si>
    <t>SUALOCIN</t>
  </si>
  <si>
    <t>SUBRA</t>
  </si>
  <si>
    <t>SULAPHAT</t>
  </si>
  <si>
    <t>tartaruga</t>
  </si>
  <si>
    <t>SYRMA</t>
  </si>
  <si>
    <t>fila</t>
  </si>
  <si>
    <t>TABIT</t>
  </si>
  <si>
    <t>AlKaphra</t>
  </si>
  <si>
    <t>TARAZED</t>
  </si>
  <si>
    <t>TAYGETA</t>
  </si>
  <si>
    <t>TEGMEN</t>
  </si>
  <si>
    <t>copertura</t>
  </si>
  <si>
    <t>THABIT</t>
  </si>
  <si>
    <t>THEEMIN</t>
  </si>
  <si>
    <t>THUBAN</t>
  </si>
  <si>
    <t>serpente</t>
  </si>
  <si>
    <t>TSIH</t>
  </si>
  <si>
    <t>frusta</t>
  </si>
  <si>
    <t>TSZE</t>
  </si>
  <si>
    <t>figlio</t>
  </si>
  <si>
    <t>TURAIS*</t>
  </si>
  <si>
    <t>TYL</t>
  </si>
  <si>
    <t>KINYU(pescerosso)</t>
  </si>
  <si>
    <t>UKDAH</t>
  </si>
  <si>
    <t>nodo</t>
  </si>
  <si>
    <t>UNUKALHAI</t>
  </si>
  <si>
    <t>VEGA</t>
  </si>
  <si>
    <t>VINDEMIATRIX</t>
  </si>
  <si>
    <t>vendemmiatrice</t>
  </si>
  <si>
    <t>WASAT</t>
  </si>
  <si>
    <t>WEZEN</t>
  </si>
  <si>
    <t>peso</t>
  </si>
  <si>
    <t>WEZN</t>
  </si>
  <si>
    <t>YILDUN</t>
  </si>
  <si>
    <t>ZANIAH</t>
  </si>
  <si>
    <t>angolo</t>
  </si>
  <si>
    <t>ZAURAK</t>
  </si>
  <si>
    <t>imbarcazione</t>
  </si>
  <si>
    <t>ZIBAL</t>
  </si>
  <si>
    <t>ZOSMA</t>
  </si>
  <si>
    <t>perizoma</t>
  </si>
  <si>
    <t>MULU-LIZI(uomodelfuoco)</t>
  </si>
  <si>
    <t>Variabileadeclisse</t>
  </si>
  <si>
    <t>Doppia231"</t>
  </si>
  <si>
    <t>GialloF3</t>
  </si>
  <si>
    <t>Doppia2"</t>
  </si>
  <si>
    <t>AzzurroGiallo</t>
  </si>
  <si>
    <t>Doppia24"</t>
  </si>
  <si>
    <t>BiancoBlu</t>
  </si>
  <si>
    <t>Doppia30"</t>
  </si>
  <si>
    <t>Doppiaspettroscopia</t>
  </si>
  <si>
    <t>Biancoazzurro</t>
  </si>
  <si>
    <t>DwarfEl;PwNGC185at58';lowsurfacebr</t>
  </si>
  <si>
    <t>HII707;Dwarfeliptical;NGC396</t>
  </si>
  <si>
    <t>Galaxy,spiral</t>
  </si>
  <si>
    <t>King14</t>
  </si>
  <si>
    <t>Galaxy,lenticular</t>
  </si>
  <si>
    <t>GammaDraconidi</t>
  </si>
  <si>
    <t>IC342</t>
  </si>
  <si>
    <t>Galaxy,irregular</t>
  </si>
  <si>
    <t>Galaxy,elliptical</t>
  </si>
  <si>
    <t>Galaxy,SB</t>
  </si>
  <si>
    <t>A.R.Decimale</t>
  </si>
  <si>
    <t>ACAMAR*</t>
  </si>
  <si>
    <t>ACHERNAR*</t>
  </si>
  <si>
    <t>ACHIRD</t>
  </si>
  <si>
    <t>ACRUX*</t>
  </si>
  <si>
    <t>ACUBENS</t>
  </si>
  <si>
    <t>chela</t>
  </si>
  <si>
    <t>ADHAFERA</t>
  </si>
  <si>
    <t>ADHARA</t>
  </si>
  <si>
    <t>fanciulle</t>
  </si>
  <si>
    <t>ADHIL</t>
  </si>
  <si>
    <t>AIN</t>
  </si>
  <si>
    <t>occhio</t>
  </si>
  <si>
    <t>AINALRAMI</t>
  </si>
  <si>
    <t>ALANZ</t>
  </si>
  <si>
    <t>caprone</t>
  </si>
  <si>
    <t>ALDHANAB</t>
  </si>
  <si>
    <t>capra</t>
  </si>
  <si>
    <t>ALHAUD</t>
  </si>
  <si>
    <t>ALKALBALRAI</t>
  </si>
  <si>
    <t>ALMINLIARALASAD</t>
  </si>
  <si>
    <t>ALMINLIARALSHUJA</t>
  </si>
  <si>
    <t>ALNAIR</t>
  </si>
  <si>
    <t>luminosa</t>
  </si>
  <si>
    <t>ALNASL</t>
  </si>
  <si>
    <t>ALSUHAIL*</t>
  </si>
  <si>
    <t>ALTERF</t>
  </si>
  <si>
    <t>sguardo</t>
  </si>
  <si>
    <t>ALTHALIMAIN</t>
  </si>
  <si>
    <t>ALADFAR</t>
  </si>
  <si>
    <t>ALAMAK</t>
  </si>
  <si>
    <t>ArancioBiancoK3</t>
  </si>
  <si>
    <t>ALATHFAR</t>
  </si>
  <si>
    <t>ALBALDAH</t>
  </si>
  <si>
    <t>ALBALI</t>
  </si>
  <si>
    <t>ALBIREO</t>
  </si>
  <si>
    <t>ArancioAzzurroK3B9</t>
  </si>
  <si>
    <t>ALCHIBA</t>
  </si>
  <si>
    <t>tenda</t>
  </si>
  <si>
    <t>ALCOR</t>
  </si>
  <si>
    <t>ALCYONE</t>
  </si>
  <si>
    <t>25TAU</t>
  </si>
  <si>
    <t>ALDEBARAN</t>
  </si>
  <si>
    <t>ArancioK5</t>
  </si>
  <si>
    <t>ALDERAMIN</t>
  </si>
  <si>
    <t>AzzurroA7</t>
  </si>
  <si>
    <t>ALDHIBAH</t>
  </si>
  <si>
    <t>ALDIB</t>
  </si>
  <si>
    <t>GialloG9</t>
  </si>
  <si>
    <t>ALGENIB</t>
  </si>
  <si>
    <t>fianco</t>
  </si>
  <si>
    <t>ALGIEBA</t>
  </si>
  <si>
    <t>ALGOL</t>
  </si>
  <si>
    <t>ALGORAB</t>
  </si>
  <si>
    <t>corvo</t>
  </si>
  <si>
    <t>ALHENA</t>
  </si>
  <si>
    <t>ALIOTH</t>
  </si>
  <si>
    <t>ALKALUROPS</t>
  </si>
  <si>
    <t>ALKRES</t>
  </si>
  <si>
    <t>tazza</t>
  </si>
  <si>
    <t>GialloK0</t>
  </si>
  <si>
    <t>ALKURHAH</t>
  </si>
  <si>
    <t>ALNAIR*</t>
  </si>
  <si>
    <t>AlNa'ir</t>
  </si>
  <si>
    <t>BiancoB7</t>
  </si>
  <si>
    <t>ALNILAM</t>
  </si>
  <si>
    <t>BiancoB0</t>
  </si>
  <si>
    <t>ALNITAK</t>
  </si>
  <si>
    <t>CelesteO9</t>
  </si>
  <si>
    <t>ALNIYAT</t>
  </si>
  <si>
    <t>ALPHARD</t>
  </si>
  <si>
    <t>ALPHIRK</t>
  </si>
  <si>
    <t>gregge</t>
  </si>
  <si>
    <t>ALRAI</t>
  </si>
  <si>
    <t>pastore</t>
  </si>
  <si>
    <t>ALRAMI</t>
  </si>
  <si>
    <t>ALRISCHA</t>
  </si>
  <si>
    <t>ALSAFI</t>
  </si>
  <si>
    <t>ALSHAIN</t>
  </si>
  <si>
    <t>falco</t>
  </si>
  <si>
    <t>GialloG8</t>
  </si>
  <si>
    <t>ALSHAT</t>
  </si>
  <si>
    <t>ALSHAUKAT</t>
  </si>
  <si>
    <t>ALTAIR</t>
  </si>
  <si>
    <t>BiancoA7</t>
  </si>
  <si>
    <t>ALTARF</t>
  </si>
  <si>
    <t>ALUDRA</t>
  </si>
  <si>
    <t>verginità</t>
  </si>
  <si>
    <t>11h18m11s</t>
  </si>
  <si>
    <t>11h18m29s</t>
  </si>
  <si>
    <t>17h30m26s</t>
  </si>
  <si>
    <t>06h45m33s</t>
  </si>
  <si>
    <t>22h17m05s</t>
  </si>
  <si>
    <t>03h20m00s</t>
  </si>
  <si>
    <t>00h26m33s</t>
  </si>
  <si>
    <t>05h32m44s</t>
  </si>
  <si>
    <t>17h05m20s</t>
  </si>
  <si>
    <t>08h44m57s</t>
  </si>
  <si>
    <t>14h13m37s</t>
  </si>
  <si>
    <t>12h33m56s</t>
  </si>
  <si>
    <t>03h54m26s</t>
  </si>
  <si>
    <t>03h49m27s</t>
  </si>
  <si>
    <t>08h22m36s</t>
  </si>
  <si>
    <t>21h42m06s</t>
  </si>
  <si>
    <t>02h56m40s</t>
  </si>
  <si>
    <t>08h03m45s</t>
  </si>
  <si>
    <t>22h10m27s</t>
  </si>
  <si>
    <t>01h51m43s</t>
  </si>
  <si>
    <t>03h11m55s</t>
  </si>
  <si>
    <t>21h47m18s</t>
  </si>
  <si>
    <t>18h59m50s</t>
  </si>
  <si>
    <t>00h43m51s</t>
  </si>
  <si>
    <t>11h49m17s</t>
  </si>
  <si>
    <t>01h08m51s</t>
  </si>
  <si>
    <t>13h10m12s</t>
  </si>
  <si>
    <t>18h44m29s</t>
  </si>
  <si>
    <t>18h44m31s</t>
  </si>
  <si>
    <t>11h03m60s</t>
  </si>
  <si>
    <t>17h41m49s</t>
  </si>
  <si>
    <t>05h26m36s</t>
  </si>
  <si>
    <t>17h56m42s</t>
  </si>
  <si>
    <t>21h44m25s</t>
  </si>
  <si>
    <t>22h57m56s</t>
  </si>
  <si>
    <t>03h12m18s</t>
  </si>
  <si>
    <t>23h04m08s</t>
  </si>
  <si>
    <t>12h31m22s</t>
  </si>
  <si>
    <t>21h43m39s</t>
  </si>
  <si>
    <t>11h31m39s</t>
  </si>
  <si>
    <t>12h16m01s</t>
  </si>
  <si>
    <t>03h11m37s</t>
  </si>
  <si>
    <t>02h59m05s</t>
  </si>
  <si>
    <t>03h05m30s</t>
  </si>
  <si>
    <t>16h04m36s</t>
  </si>
  <si>
    <t>17h53m35s</t>
  </si>
  <si>
    <t>04h57m19s</t>
  </si>
  <si>
    <t>05h35m40s</t>
  </si>
  <si>
    <t>13h34m54s</t>
  </si>
  <si>
    <t>05h06m51s</t>
  </si>
  <si>
    <t>22h41m42s</t>
  </si>
  <si>
    <t>04h20m04s</t>
  </si>
  <si>
    <t>17h31m04s</t>
  </si>
  <si>
    <t>16h07m03s</t>
  </si>
  <si>
    <t>02h43m34s</t>
  </si>
  <si>
    <t>16h25m37s</t>
  </si>
  <si>
    <t>18h28m15s</t>
  </si>
  <si>
    <t>18h21m17s</t>
  </si>
  <si>
    <t>14h59m26s</t>
  </si>
  <si>
    <t>21h16m04s</t>
  </si>
  <si>
    <t>14h50m39s</t>
  </si>
  <si>
    <t>12h34m37s</t>
  </si>
  <si>
    <t>17h30m55s</t>
  </si>
  <si>
    <t>03h46m07s</t>
  </si>
  <si>
    <t>01h11m25s</t>
  </si>
  <si>
    <t>23h05m00s</t>
  </si>
  <si>
    <t>22h43m14s</t>
  </si>
  <si>
    <t>06h44m14s</t>
  </si>
  <si>
    <t>12h15m38s</t>
  </si>
  <si>
    <t>07h04m23s</t>
  </si>
  <si>
    <t>03h02m32s</t>
  </si>
  <si>
    <t>14h06m55s</t>
  </si>
  <si>
    <t>14h49m19s</t>
  </si>
  <si>
    <t>01h53m48s</t>
  </si>
  <si>
    <t>12h10m20s</t>
  </si>
  <si>
    <t>AUR</t>
  </si>
  <si>
    <t>IC 405</t>
  </si>
  <si>
    <t>Bright nebula in Auriga</t>
  </si>
  <si>
    <t>Flaming Star Nebula</t>
  </si>
  <si>
    <t>NGC 1778</t>
  </si>
  <si>
    <t>Open star cluster with 25 stars</t>
  </si>
  <si>
    <t>NGC 1857</t>
  </si>
  <si>
    <t>NGC 1893</t>
  </si>
  <si>
    <t>NGC 1907</t>
  </si>
  <si>
    <t>NGC 1912</t>
  </si>
  <si>
    <t>M38</t>
  </si>
  <si>
    <t>Open star cluster with 100 stars</t>
  </si>
  <si>
    <t>NGC 1960</t>
  </si>
  <si>
    <t>M36</t>
  </si>
  <si>
    <t>NGC 2281</t>
  </si>
  <si>
    <t>NGC 2099</t>
  </si>
  <si>
    <t>M37</t>
  </si>
  <si>
    <t>Open star cluster with 150 stars</t>
  </si>
  <si>
    <t>ERI</t>
  </si>
  <si>
    <t>NGC 1187</t>
  </si>
  <si>
    <t>5,6'</t>
  </si>
  <si>
    <t>NGC 1232</t>
  </si>
  <si>
    <t>Galaxy spiral in Eridanus</t>
  </si>
  <si>
    <t>Galaxy spiral</t>
  </si>
  <si>
    <t>05h32m15s</t>
  </si>
  <si>
    <t>01h10m01s</t>
  </si>
  <si>
    <t>02h51m04s</t>
  </si>
  <si>
    <t>03h24m41s</t>
  </si>
  <si>
    <t>06h22m55s</t>
  </si>
  <si>
    <t>07h03m59s</t>
  </si>
  <si>
    <t>08h39m37s</t>
  </si>
  <si>
    <t>21h40m21s</t>
  </si>
  <si>
    <t>20h26m01s</t>
  </si>
  <si>
    <t>11h54m03s</t>
  </si>
  <si>
    <t>15h20m41s</t>
  </si>
  <si>
    <t>02h38m17s</t>
  </si>
  <si>
    <t>12h41m52s</t>
  </si>
  <si>
    <t>10h53m34s</t>
  </si>
  <si>
    <t>05h59m56s</t>
  </si>
  <si>
    <t>07h39m33s</t>
  </si>
  <si>
    <t>06h04m25s</t>
  </si>
  <si>
    <t>03h43m29s</t>
  </si>
  <si>
    <t>09h46m06s</t>
  </si>
  <si>
    <t>17h14m51s</t>
  </si>
  <si>
    <t>10h08m37s</t>
  </si>
  <si>
    <t>17h10m38s</t>
  </si>
  <si>
    <t>22h21m54s</t>
  </si>
  <si>
    <t>22h50m14s</t>
  </si>
  <si>
    <t>22h06m02s</t>
  </si>
  <si>
    <t>21h31m49s</t>
  </si>
  <si>
    <t>20h22m23s</t>
  </si>
  <si>
    <t>05h47m59s</t>
  </si>
  <si>
    <t>21h44m52s</t>
  </si>
  <si>
    <t>17h37m38s</t>
  </si>
  <si>
    <t>17h15m12s</t>
  </si>
  <si>
    <t>04h38m25s</t>
  </si>
  <si>
    <t>23h04m01s</t>
  </si>
  <si>
    <t>22h25m31s</t>
  </si>
  <si>
    <t>00h40m48s</t>
  </si>
  <si>
    <t>01h54m46s</t>
  </si>
  <si>
    <t>14h32m15s</t>
  </si>
  <si>
    <t>19h40m18s</t>
  </si>
  <si>
    <t>17h33m54s</t>
  </si>
  <si>
    <t>18h50m14s</t>
  </si>
  <si>
    <t>06h45m22s</t>
  </si>
  <si>
    <t>00h08m39s</t>
  </si>
  <si>
    <t>22h38m01s</t>
  </si>
  <si>
    <t>22h54m55s</t>
  </si>
  <si>
    <t>13h25m25s</t>
  </si>
  <si>
    <t>03h46m21s</t>
  </si>
  <si>
    <t>09h41m24s</t>
  </si>
  <si>
    <t>18h59m06s</t>
  </si>
  <si>
    <t>04h50m07s</t>
  </si>
  <si>
    <t>09h03m56s</t>
  </si>
  <si>
    <t>08h59m31s</t>
  </si>
  <si>
    <t>10h22m36s</t>
  </si>
  <si>
    <t>19h46m29s</t>
  </si>
  <si>
    <t>08h12m29s</t>
  </si>
  <si>
    <t>19h57m14s</t>
  </si>
  <si>
    <t>20h02m57s</t>
  </si>
  <si>
    <t>19h56m07s</t>
  </si>
  <si>
    <t>14h04m29s</t>
  </si>
  <si>
    <t>01h45m40s</t>
  </si>
  <si>
    <t>09h56m60s</t>
  </si>
  <si>
    <t>05h53m18s</t>
  </si>
  <si>
    <t>09h17m11s</t>
  </si>
  <si>
    <t>09h29m23s</t>
  </si>
  <si>
    <t>13h02m23s</t>
  </si>
  <si>
    <t>23h54m00s</t>
  </si>
  <si>
    <t>+03°19'43"</t>
  </si>
  <si>
    <t>-30°25'36"</t>
  </si>
  <si>
    <t>+22°56'56"</t>
  </si>
  <si>
    <t>+39°09'25"</t>
  </si>
  <si>
    <t>+42°21'20"</t>
  </si>
  <si>
    <t>+39°30'45"</t>
  </si>
  <si>
    <t>+62°36'33"</t>
  </si>
  <si>
    <t>+70°35'06"</t>
  </si>
  <si>
    <t>+15°12'43"</t>
  </si>
  <si>
    <t>+19°49'08"</t>
  </si>
  <si>
    <t>+40°58'31"</t>
  </si>
  <si>
    <t>+16°23'52"</t>
  </si>
  <si>
    <t>-28°13'38"</t>
  </si>
  <si>
    <t>-08°40'29"</t>
  </si>
  <si>
    <t>+19°09'34"</t>
  </si>
  <si>
    <t>-08°52'35"</t>
  </si>
  <si>
    <t>+38°17'38"</t>
  </si>
  <si>
    <t>-05°04'35"</t>
  </si>
  <si>
    <t>+45°18'02"</t>
  </si>
  <si>
    <t>-16°06'25"</t>
  </si>
  <si>
    <t>+39°37'13"</t>
  </si>
  <si>
    <t>+61°43'28"</t>
  </si>
  <si>
    <t>+72°08'57"</t>
  </si>
  <si>
    <t>+58°57'04"</t>
  </si>
  <si>
    <t>+24°07'49"</t>
  </si>
  <si>
    <t>+28°36'47"</t>
  </si>
  <si>
    <t>-29°35'55"</t>
  </si>
  <si>
    <t>-28°57'54"</t>
  </si>
  <si>
    <t>+03°50'48"</t>
  </si>
  <si>
    <t>+58°48'19"</t>
  </si>
  <si>
    <t>+23°29'13"</t>
  </si>
  <si>
    <t>+17°33'22"</t>
  </si>
  <si>
    <t>-20°40'57"</t>
  </si>
  <si>
    <t>-25°25'17"</t>
  </si>
  <si>
    <t>-23°25'12"</t>
  </si>
  <si>
    <t>+55°10'21"</t>
  </si>
  <si>
    <t>+55°10'38"</t>
  </si>
  <si>
    <t>+17°02'09"</t>
  </si>
  <si>
    <t>+15°13'57"</t>
  </si>
  <si>
    <t>-55°01'26"</t>
  </si>
  <si>
    <t>+09°56'29"</t>
  </si>
  <si>
    <t>-47°24'31"</t>
  </si>
  <si>
    <t>+04°06'40"</t>
  </si>
  <si>
    <t>+08°55'44"</t>
  </si>
  <si>
    <t>-36°23'32"</t>
  </si>
  <si>
    <t>-22°38'34"</t>
  </si>
  <si>
    <t>+35°38'52"</t>
  </si>
  <si>
    <t>+55°54'59"</t>
  </si>
  <si>
    <t>-17°57'11"</t>
  </si>
  <si>
    <t>+54°54'03"</t>
  </si>
  <si>
    <t>-48°58'57"</t>
  </si>
  <si>
    <t>+60°42'02"</t>
  </si>
  <si>
    <t>-16°38'32"</t>
  </si>
  <si>
    <t>+29°05'27"</t>
  </si>
  <si>
    <t>+71°49'05"</t>
  </si>
  <si>
    <t>-30°03'34"</t>
  </si>
  <si>
    <t>+24°09'12"</t>
  </si>
  <si>
    <t>-88°56'39"</t>
  </si>
  <si>
    <t>+28°00'58"</t>
  </si>
  <si>
    <t>-01°28'23"</t>
  </si>
  <si>
    <t>+34°11'24"</t>
  </si>
  <si>
    <t>+05°12'59"</t>
  </si>
  <si>
    <t>+27°47'24"</t>
  </si>
  <si>
    <t>-09°44'38"</t>
  </si>
  <si>
    <t>+23°45'14"</t>
  </si>
  <si>
    <t>-60°51'15"</t>
  </si>
  <si>
    <t>-05°40'40"</t>
  </si>
  <si>
    <t>+60°15'43"</t>
  </si>
  <si>
    <t>+24°37'44"</t>
  </si>
  <si>
    <t>+25°40'09"</t>
  </si>
  <si>
    <t>-43°00'15"</t>
  </si>
  <si>
    <t>+28°06'39"</t>
  </si>
  <si>
    <t>+01°24'08"</t>
  </si>
  <si>
    <t>-16°43'02"</t>
  </si>
  <si>
    <t>+29°07'08"</t>
  </si>
  <si>
    <t>+32°41'54"</t>
  </si>
  <si>
    <t>+10°09'41"</t>
  </si>
  <si>
    <t>+08°54'41"</t>
  </si>
  <si>
    <t>+06°58'22"</t>
  </si>
  <si>
    <t>+48°01'21"</t>
  </si>
  <si>
    <t>-07°17'38"</t>
  </si>
  <si>
    <t>AQL</t>
  </si>
  <si>
    <t>NGC 581</t>
  </si>
  <si>
    <t>NGC 7654</t>
  </si>
  <si>
    <t>NGC 5866</t>
  </si>
  <si>
    <t>NGC 3031</t>
  </si>
  <si>
    <t>NGC 6709</t>
  </si>
  <si>
    <t>38millions of years old</t>
  </si>
  <si>
    <t>età:136milioni di anni</t>
  </si>
  <si>
    <t>età:134milioni di anni</t>
  </si>
  <si>
    <t>+46°06'58"</t>
  </si>
  <si>
    <t>+51°11'23"</t>
  </si>
  <si>
    <t>+51°22'02"</t>
  </si>
  <si>
    <t>A9</t>
  </si>
  <si>
    <t>A4</t>
  </si>
  <si>
    <t>F9</t>
  </si>
  <si>
    <t>G9</t>
  </si>
  <si>
    <t>-22°44'42"</t>
  </si>
  <si>
    <t>18h54m10s</t>
  </si>
  <si>
    <t>G3</t>
  </si>
  <si>
    <t>-12°45'33"</t>
  </si>
  <si>
    <t>+43°11'17"</t>
  </si>
  <si>
    <t>K5</t>
  </si>
  <si>
    <t>F5</t>
  </si>
  <si>
    <t>F7-G3</t>
  </si>
  <si>
    <t>O9</t>
  </si>
  <si>
    <t>G1</t>
  </si>
  <si>
    <t>G7</t>
  </si>
  <si>
    <t>M5</t>
  </si>
  <si>
    <t>Azzurro</t>
  </si>
  <si>
    <t>M98</t>
  </si>
  <si>
    <t>NGC 4192</t>
  </si>
  <si>
    <t>NGC 4254</t>
  </si>
  <si>
    <t>M99</t>
  </si>
  <si>
    <t>12,3'</t>
  </si>
  <si>
    <t>18,6'</t>
  </si>
  <si>
    <t>4,1'</t>
  </si>
  <si>
    <t>9,4'</t>
  </si>
  <si>
    <t>5,3'</t>
  </si>
  <si>
    <t>NGC 4321</t>
  </si>
  <si>
    <t>7,5'</t>
  </si>
  <si>
    <t>M100</t>
  </si>
  <si>
    <t>NGC 4382</t>
  </si>
  <si>
    <t>M85</t>
  </si>
  <si>
    <t>7,4'</t>
  </si>
  <si>
    <t>NGC 4501</t>
  </si>
  <si>
    <t>M88</t>
  </si>
  <si>
    <t>6,8'</t>
  </si>
  <si>
    <t>NGC 4548</t>
  </si>
  <si>
    <t>NGC 4565</t>
  </si>
  <si>
    <t>NGC 4826</t>
  </si>
  <si>
    <t>NGC 5024</t>
  </si>
  <si>
    <t>NGC 5053</t>
  </si>
  <si>
    <t>M91</t>
  </si>
  <si>
    <t>M64</t>
  </si>
  <si>
    <t>M53</t>
  </si>
  <si>
    <t>10'</t>
  </si>
  <si>
    <t>14,4'</t>
  </si>
  <si>
    <t>8,9'</t>
  </si>
  <si>
    <t>CRV</t>
  </si>
  <si>
    <t>NGC 4038</t>
  </si>
  <si>
    <t>3,4'</t>
  </si>
  <si>
    <t>NGC 4361</t>
  </si>
  <si>
    <t>1,3'</t>
  </si>
  <si>
    <t>HYA</t>
  </si>
  <si>
    <t>NGC 2548</t>
  </si>
  <si>
    <t>M48</t>
  </si>
  <si>
    <t>54'</t>
  </si>
  <si>
    <t>NGC 3242</t>
  </si>
  <si>
    <t>NGC 4590</t>
  </si>
  <si>
    <t>M68</t>
  </si>
  <si>
    <t>NGC 5236</t>
  </si>
  <si>
    <t>M83</t>
  </si>
  <si>
    <t>NGC 5694</t>
  </si>
  <si>
    <t>40'</t>
  </si>
  <si>
    <t>3,6'</t>
  </si>
  <si>
    <t>F6</t>
  </si>
  <si>
    <t>Sulafat</t>
  </si>
  <si>
    <t>Multipla</t>
  </si>
  <si>
    <t>G6</t>
  </si>
  <si>
    <t>B5</t>
  </si>
  <si>
    <t>Giallo</t>
  </si>
  <si>
    <t>M1</t>
  </si>
  <si>
    <t>Variabile</t>
  </si>
  <si>
    <t>No</t>
  </si>
  <si>
    <t>Tripla</t>
  </si>
  <si>
    <t>+57°30'00"</t>
  </si>
  <si>
    <t>NGC 129</t>
  </si>
  <si>
    <t>CAS</t>
  </si>
  <si>
    <t>21'</t>
  </si>
  <si>
    <t>NGC 133</t>
  </si>
  <si>
    <t>7'</t>
  </si>
  <si>
    <t>NGC 146</t>
  </si>
  <si>
    <t>NGC 147</t>
  </si>
  <si>
    <t>13'</t>
  </si>
  <si>
    <t>NGC 185</t>
  </si>
  <si>
    <t>11,5'</t>
  </si>
  <si>
    <t>NGC 188</t>
  </si>
  <si>
    <t>CEP</t>
  </si>
  <si>
    <t>NGC 189</t>
  </si>
  <si>
    <t>4'</t>
  </si>
  <si>
    <t>14'</t>
  </si>
  <si>
    <t>NGC 205</t>
  </si>
  <si>
    <t>AND</t>
  </si>
  <si>
    <t>M110</t>
  </si>
  <si>
    <t>17,4'</t>
  </si>
  <si>
    <t>NGC 210</t>
  </si>
  <si>
    <t>CET</t>
  </si>
  <si>
    <t>5,2'</t>
  </si>
  <si>
    <t>NGC 221</t>
  </si>
  <si>
    <t>NGC 5055</t>
  </si>
  <si>
    <t>NGC 5194</t>
  </si>
  <si>
    <t>M51</t>
  </si>
  <si>
    <t>M63</t>
  </si>
  <si>
    <t>NGC 5272</t>
  </si>
  <si>
    <t>Globular star cluster</t>
  </si>
  <si>
    <t>COM</t>
  </si>
  <si>
    <t>NGC 4147</t>
  </si>
  <si>
    <t>NGC 4736</t>
  </si>
  <si>
    <t>M94</t>
  </si>
  <si>
    <t>7,6'</t>
  </si>
  <si>
    <t>NGC 224</t>
  </si>
  <si>
    <t>M31</t>
  </si>
  <si>
    <t>178'</t>
  </si>
  <si>
    <t>NGC 225</t>
  </si>
  <si>
    <t>12'</t>
  </si>
  <si>
    <t>NGC 246</t>
  </si>
  <si>
    <t>3,9'</t>
  </si>
  <si>
    <t>http://www.seds.org/~spider/ngc/ngc.cgi?246</t>
  </si>
  <si>
    <t>NGC 247</t>
  </si>
  <si>
    <t>20'</t>
  </si>
  <si>
    <t>NGC 253</t>
  </si>
  <si>
    <t>SCL</t>
  </si>
  <si>
    <t>25,1'</t>
  </si>
  <si>
    <t>NGC 278</t>
  </si>
  <si>
    <t>2,2'</t>
  </si>
  <si>
    <t>NGC 281</t>
  </si>
  <si>
    <t>35'</t>
  </si>
  <si>
    <t>NGC 288</t>
  </si>
  <si>
    <t>5'</t>
  </si>
  <si>
    <t>NGC 103</t>
  </si>
  <si>
    <t>NGC 436</t>
  </si>
  <si>
    <t>6'</t>
  </si>
  <si>
    <t>NGC 6939</t>
  </si>
  <si>
    <t>Galaxy</t>
  </si>
  <si>
    <t>Planetary nebula</t>
  </si>
  <si>
    <t>Open star cluster</t>
  </si>
  <si>
    <t>8'</t>
  </si>
  <si>
    <t>NGC 6946</t>
  </si>
  <si>
    <t>Galaxy, spiral</t>
  </si>
  <si>
    <t>11'</t>
  </si>
  <si>
    <t>DRA</t>
  </si>
  <si>
    <t>NGC 6543</t>
  </si>
  <si>
    <t>5,8'</t>
  </si>
  <si>
    <t>CAM</t>
  </si>
  <si>
    <t>NGC 1502</t>
  </si>
  <si>
    <t>NGC 2403</t>
  </si>
  <si>
    <t>18'</t>
  </si>
  <si>
    <t>5,7'</t>
  </si>
  <si>
    <t>17,8'</t>
  </si>
  <si>
    <t>UMA</t>
  </si>
  <si>
    <t>25,7'</t>
  </si>
  <si>
    <t>M81</t>
  </si>
  <si>
    <t>M82</t>
  </si>
  <si>
    <t>NGC 3034</t>
  </si>
  <si>
    <t>11,2'</t>
  </si>
  <si>
    <t>M108</t>
  </si>
  <si>
    <t>NGC 3556</t>
  </si>
  <si>
    <t>8,3'</t>
  </si>
  <si>
    <t>NGC 3587</t>
  </si>
  <si>
    <t>3,2'</t>
  </si>
  <si>
    <t>NGC 5457</t>
  </si>
  <si>
    <t>M101</t>
  </si>
  <si>
    <t>26,9'</t>
  </si>
  <si>
    <t>NGC 5897</t>
  </si>
  <si>
    <t>LIB</t>
  </si>
  <si>
    <t>12,6'</t>
  </si>
  <si>
    <t>NGC 5466</t>
  </si>
  <si>
    <t>BOO</t>
  </si>
  <si>
    <t>Bootidi</t>
  </si>
  <si>
    <t>Quadrantidi</t>
  </si>
  <si>
    <t>CVN</t>
  </si>
  <si>
    <t>NGC 4258</t>
  </si>
  <si>
    <t>M106</t>
  </si>
  <si>
    <t>18,2'</t>
  </si>
  <si>
    <t>9,8-12</t>
  </si>
  <si>
    <t>NGC 4490</t>
  </si>
  <si>
    <t>5,9'</t>
  </si>
  <si>
    <t>00h25m35s</t>
  </si>
  <si>
    <t>+61°20'45"</t>
  </si>
  <si>
    <t>00h30m17s</t>
  </si>
  <si>
    <t>+60°14'45"</t>
  </si>
  <si>
    <t>00h31m35s</t>
  </si>
  <si>
    <t>+63°22'45"</t>
  </si>
  <si>
    <t>00h33m11s</t>
  </si>
  <si>
    <t>+63°20'45"</t>
  </si>
  <si>
    <t>00h33m28s</t>
  </si>
  <si>
    <t>+48°32'13"</t>
  </si>
  <si>
    <t>00h39m14s</t>
  </si>
  <si>
    <t>+48°22'02"</t>
  </si>
  <si>
    <t>00h48m07s</t>
  </si>
  <si>
    <t>+85°15'42"</t>
  </si>
  <si>
    <t>+61°06'44"</t>
  </si>
  <si>
    <t>00h40m39s</t>
  </si>
  <si>
    <t>SAO 81265</t>
  </si>
  <si>
    <t>ADARA, SAO 172676</t>
  </si>
  <si>
    <t>SAO 37155</t>
  </si>
  <si>
    <t>AGENA*</t>
  </si>
  <si>
    <t>SAO 187426</t>
  </si>
  <si>
    <t>ALMAAZ, SAO 39955</t>
  </si>
  <si>
    <t>SAO 213374</t>
  </si>
  <si>
    <t>PRIMA GIEDI, Algedi, SAO 163422</t>
  </si>
  <si>
    <t>SECUNDA GIEDI, GIEDI, SAO 163427</t>
  </si>
  <si>
    <t>SAO 27289</t>
  </si>
  <si>
    <t>SAO 10402</t>
  </si>
  <si>
    <t>SAO 80807</t>
  </si>
  <si>
    <t>MINCHIR, SAO 116988</t>
  </si>
  <si>
    <t>SAO 80885</t>
  </si>
  <si>
    <t xml:space="preserve">Cr 463 </t>
  </si>
  <si>
    <t>Open cluster, Number of stars: 40</t>
  </si>
  <si>
    <t>1h 48m 50s</t>
  </si>
  <si>
    <t>+71° 58' 37"</t>
  </si>
  <si>
    <t>36'</t>
  </si>
  <si>
    <t>NGC 4631</t>
  </si>
  <si>
    <t>12h 42m 24s</t>
  </si>
  <si>
    <t>+32° 31' 2"</t>
  </si>
  <si>
    <t>NGC 4656</t>
  </si>
  <si>
    <t>Spiral Galaxy</t>
  </si>
  <si>
    <t>12h 44m 11s</t>
  </si>
  <si>
    <t>+32° 8' 41"</t>
  </si>
  <si>
    <t>NGC 5907</t>
  </si>
  <si>
    <t>15h 15m 58s</t>
  </si>
  <si>
    <t>+56° 18' 27"</t>
  </si>
  <si>
    <t xml:space="preserve">Sculptor Galaxy </t>
  </si>
  <si>
    <t>NGC 3077</t>
  </si>
  <si>
    <t>Irregular Galaxy</t>
  </si>
  <si>
    <t>10h 3m 44s</t>
  </si>
  <si>
    <t>+68° 42' 28"</t>
  </si>
  <si>
    <t>Mel 25</t>
  </si>
  <si>
    <t>4h 27m 17s</t>
  </si>
  <si>
    <t>+16° 0' 48"</t>
  </si>
  <si>
    <t>330'</t>
  </si>
  <si>
    <t>Hyades</t>
  </si>
  <si>
    <t>NGC 6822</t>
  </si>
  <si>
    <t>Barnard's Galaxy</t>
  </si>
  <si>
    <t>19h 45m 13s</t>
  </si>
  <si>
    <t>-14° 47' 36"</t>
  </si>
  <si>
    <t>NGC 6124</t>
  </si>
  <si>
    <t>Open cluster, Number of stars: 100</t>
  </si>
  <si>
    <t>16h 25m 35s</t>
  </si>
  <si>
    <t>-40° 39' 43"</t>
  </si>
  <si>
    <t>VEL</t>
  </si>
  <si>
    <t>Open cluster, Number of stars: 30</t>
  </si>
  <si>
    <t>8h 39m 44s</t>
  </si>
  <si>
    <t>-52° 55' 36"</t>
  </si>
  <si>
    <t>IC 2391*</t>
  </si>
  <si>
    <t>Mel 20</t>
  </si>
  <si>
    <t>Open cluster, Number of stars: 50</t>
  </si>
  <si>
    <t>Alpha Per moving cluster</t>
  </si>
  <si>
    <t>3h 22m 22s</t>
  </si>
  <si>
    <t>+49° 1' 10"</t>
  </si>
  <si>
    <t>185'</t>
  </si>
  <si>
    <t>NGC 2169</t>
  </si>
  <si>
    <t>6h 8m 41s</t>
  </si>
  <si>
    <t>+13° 58' 6"</t>
  </si>
  <si>
    <t>Mel 111</t>
  </si>
  <si>
    <t>Open cluster, Number of stars: 80</t>
  </si>
  <si>
    <t>Coma Berenices Star Cluster</t>
  </si>
  <si>
    <t>12h 25m 13s</t>
  </si>
  <si>
    <t>+25° 58' 24"</t>
  </si>
  <si>
    <t>275'</t>
  </si>
  <si>
    <t>IC 4665</t>
  </si>
  <si>
    <t>17h 46m 31s</t>
  </si>
  <si>
    <t>+5° 42' 53"</t>
  </si>
  <si>
    <t>41'</t>
  </si>
  <si>
    <t>NGC 4449</t>
  </si>
  <si>
    <t>12h 28m 24s</t>
  </si>
  <si>
    <t>+44° 4' 0"</t>
  </si>
  <si>
    <t>NGC 2194</t>
  </si>
  <si>
    <t>6h 14m 5s</t>
  </si>
  <si>
    <t>+12° 48' 4"</t>
  </si>
  <si>
    <t>+41°42'55"</t>
  </si>
  <si>
    <t>00h40m50s</t>
  </si>
  <si>
    <t>-13°50'49"</t>
  </si>
  <si>
    <t>00h42m58s</t>
  </si>
  <si>
    <t>+40°53'38"</t>
  </si>
  <si>
    <t>00h43m01s</t>
  </si>
  <si>
    <t>+41°17'52"</t>
  </si>
  <si>
    <t>00h43m54s</t>
  </si>
  <si>
    <t>+61°47'44"</t>
  </si>
  <si>
    <t>00h47m16s</t>
  </si>
  <si>
    <t>-11°51'01"</t>
  </si>
  <si>
    <t>00h47m24s</t>
  </si>
  <si>
    <t>-20°44'02"</t>
  </si>
  <si>
    <t>00h47m48s</t>
  </si>
  <si>
    <t>-25°15'44"</t>
  </si>
  <si>
    <t>00h52m21s</t>
  </si>
  <si>
    <t>+47°34'43"</t>
  </si>
  <si>
    <t>00h53m18s</t>
  </si>
  <si>
    <t>+56°38'43"</t>
  </si>
  <si>
    <t>-26°33'50"</t>
  </si>
  <si>
    <t>00h55m09s</t>
  </si>
  <si>
    <t>-37°39'25"</t>
  </si>
  <si>
    <t>00h56m33s</t>
  </si>
  <si>
    <t>-72°26'34"</t>
  </si>
  <si>
    <t>01h16m19s</t>
  </si>
  <si>
    <t>+58°50'39"</t>
  </si>
  <si>
    <t>01h19m30.0s</t>
  </si>
  <si>
    <t>+58°17'00"</t>
  </si>
  <si>
    <t>01h33m44s</t>
  </si>
  <si>
    <t>+60°40'36"</t>
  </si>
  <si>
    <t>01h46m21s</t>
  </si>
  <si>
    <t>+61°16'33"</t>
  </si>
  <si>
    <t>23h20m25s</t>
  </si>
  <si>
    <t>+61°12'46"</t>
  </si>
  <si>
    <t>23h24m25s</t>
  </si>
  <si>
    <t>+61°36'46"</t>
  </si>
  <si>
    <t>23h57m39s</t>
  </si>
  <si>
    <t>+56°44'47"</t>
  </si>
  <si>
    <t>00h32m11s</t>
  </si>
  <si>
    <t>+63°11'45"</t>
  </si>
  <si>
    <t>20h31m35s</t>
  </si>
  <si>
    <t>+60°41'11"</t>
  </si>
  <si>
    <t>20h34m57s</t>
  </si>
  <si>
    <t>+60°10'27"</t>
  </si>
  <si>
    <t>15h06m36s</t>
  </si>
  <si>
    <t>+55°44'42"</t>
  </si>
  <si>
    <t>17h58m33s</t>
  </si>
  <si>
    <t>+66°38'02"</t>
  </si>
  <si>
    <t>03h47m19s</t>
  </si>
  <si>
    <t>+68°06'39"</t>
  </si>
  <si>
    <t>04h08m15s</t>
  </si>
  <si>
    <t>+62°20'47"</t>
  </si>
  <si>
    <t>07h37m22s</t>
  </si>
  <si>
    <t>+65°35'13"</t>
  </si>
  <si>
    <t>09h55m56s</t>
  </si>
  <si>
    <t>SCO</t>
  </si>
  <si>
    <t>NGC 6093</t>
  </si>
  <si>
    <t>M80</t>
  </si>
  <si>
    <t>Globular star cluster in Scorpius with 100.000 stars</t>
  </si>
  <si>
    <t>5,1'</t>
  </si>
  <si>
    <t>NGC 6121</t>
  </si>
  <si>
    <t>Globular star cluster with 100.000 stars</t>
  </si>
  <si>
    <t>26'</t>
  </si>
  <si>
    <t>NGC 6231</t>
  </si>
  <si>
    <t>NGC 6302</t>
  </si>
  <si>
    <t>1,2'</t>
  </si>
  <si>
    <t>NGC 6405</t>
  </si>
  <si>
    <t>M6</t>
  </si>
  <si>
    <t>NGC 6451</t>
  </si>
  <si>
    <t>NGC 6475</t>
  </si>
  <si>
    <t>M7</t>
  </si>
  <si>
    <t>80'</t>
  </si>
  <si>
    <t>SCT</t>
  </si>
  <si>
    <t>NGC 6649</t>
  </si>
  <si>
    <t>Open star cluster in Scutum with 50 stars</t>
  </si>
  <si>
    <t>NGC 6694</t>
  </si>
  <si>
    <t>M26</t>
  </si>
  <si>
    <t>NGC 6704</t>
  </si>
  <si>
    <t>NGC 6705</t>
  </si>
  <si>
    <t>NGC 6712</t>
  </si>
  <si>
    <t>4,3'</t>
  </si>
  <si>
    <t>SER</t>
  </si>
  <si>
    <t>NGC 5904</t>
  </si>
  <si>
    <t>Globular star cluster in Serpens with 500.000 stars</t>
  </si>
  <si>
    <t>IC 4756</t>
  </si>
  <si>
    <t>NGC 6539</t>
  </si>
  <si>
    <t>NGC 6611</t>
  </si>
  <si>
    <t>M16</t>
  </si>
  <si>
    <t>Cluster associated with nebulosity with 60 stars</t>
  </si>
  <si>
    <t>VUL</t>
  </si>
  <si>
    <t>NGC 6853</t>
  </si>
  <si>
    <t>M27</t>
  </si>
  <si>
    <t>NGC 6940</t>
  </si>
  <si>
    <t>Open star cluster with 60 stars</t>
  </si>
  <si>
    <t>31'</t>
  </si>
  <si>
    <t>CR 399</t>
  </si>
  <si>
    <t>Brocchi's Cluster</t>
  </si>
  <si>
    <t>140'</t>
  </si>
  <si>
    <t>AQR</t>
  </si>
  <si>
    <t>NGC 6981</t>
  </si>
  <si>
    <t>M72</t>
  </si>
  <si>
    <t>M73</t>
  </si>
  <si>
    <t>Globular star cluster in Aquarius</t>
  </si>
  <si>
    <t>NGC 6994</t>
  </si>
  <si>
    <t>Open star cluster with 4 stars</t>
  </si>
  <si>
    <t>NGC 7009</t>
  </si>
  <si>
    <t>NGC 7089</t>
  </si>
  <si>
    <t>NGC 7293</t>
  </si>
  <si>
    <t>Helix Nebula</t>
  </si>
  <si>
    <t>Acquaridi</t>
  </si>
  <si>
    <t>Meteore dal 15 Luglio al 10 Agosto, ZHR 50</t>
  </si>
  <si>
    <t>Generate dalla Cometa di Halley</t>
  </si>
  <si>
    <t>Lyridi</t>
  </si>
  <si>
    <t>Generate dalla Cometa Tatcher</t>
  </si>
  <si>
    <t>Meteore dal 3 al 4 Gennaio, ZHR 45</t>
  </si>
  <si>
    <t>Perseidi</t>
  </si>
  <si>
    <t>PER</t>
  </si>
  <si>
    <t>Meteore 12 Agosto (3gg), ZHR 90, velocità 60</t>
  </si>
  <si>
    <t>Meteore 22 Aprile (1gg), ZHR 35, velocità 48</t>
  </si>
  <si>
    <t>Generate dalla Cometa Swift-Tuttle</t>
  </si>
  <si>
    <t>Orionidi</t>
  </si>
  <si>
    <t xml:space="preserve"> 22 Ottobre (2gg), ZHR 20, velocità 66</t>
  </si>
  <si>
    <t>ORI</t>
  </si>
  <si>
    <t>Tauridi sud</t>
  </si>
  <si>
    <t>TAU</t>
  </si>
  <si>
    <t>2 Novembre, (30gg), ZHR 10, velocità 29</t>
  </si>
  <si>
    <t>Generate dalla Cometa di Encke</t>
  </si>
  <si>
    <t>Tauridi nord</t>
  </si>
  <si>
    <t>14 Novembre, (30gg), ZHR 10, velocità 30</t>
  </si>
  <si>
    <t>Meteore del 17 Novembre (2gg), ZHR 20, velocità 72</t>
  </si>
  <si>
    <t>Generate dalla Cometa Tempel-Tuttle</t>
  </si>
  <si>
    <t>Geminidi</t>
  </si>
  <si>
    <t>GEM</t>
  </si>
  <si>
    <t xml:space="preserve"> 13 Dicembre (3gg), ZHR 115, velocità 36</t>
  </si>
  <si>
    <t>Generate dall'Asteroide Fetonte</t>
  </si>
  <si>
    <t>Ursidi</t>
  </si>
  <si>
    <t>URS</t>
  </si>
  <si>
    <t>22 Dicembre (1gg), ZHR 20, velocità 34</t>
  </si>
  <si>
    <t>Generate dalla Cometa Tuttle</t>
  </si>
  <si>
    <t>NGC 404</t>
  </si>
  <si>
    <t>Galaxy, elliptical</t>
  </si>
  <si>
    <t>NGC 752</t>
  </si>
  <si>
    <t>50'</t>
  </si>
  <si>
    <t>NGC 891</t>
  </si>
  <si>
    <t>NGC 7662</t>
  </si>
  <si>
    <t xml:space="preserve">Planetary nebula </t>
  </si>
  <si>
    <t>0,17'</t>
  </si>
  <si>
    <t>Andromeidi</t>
  </si>
  <si>
    <t>2 - 22 novembre</t>
  </si>
  <si>
    <t>Generate dalla Cometa Biela, Bielidi</t>
  </si>
  <si>
    <t>ARI</t>
  </si>
  <si>
    <t>NGC 772</t>
  </si>
  <si>
    <t>Galaxy in Aries, spiral</t>
  </si>
  <si>
    <t>NGC 821</t>
  </si>
  <si>
    <t>NGC 157</t>
  </si>
  <si>
    <t>Galaxy in Cetus, spiral</t>
  </si>
  <si>
    <t>NGC 1068</t>
  </si>
  <si>
    <t>M77</t>
  </si>
  <si>
    <t>LAC</t>
  </si>
  <si>
    <t>NGC 7209</t>
  </si>
  <si>
    <t>Open star cluster in Lacerta with 25 stars</t>
  </si>
  <si>
    <t>25'</t>
  </si>
  <si>
    <t>NGC 7243</t>
  </si>
  <si>
    <t>NGC 7296</t>
  </si>
  <si>
    <t>PEG</t>
  </si>
  <si>
    <t>NGC 7078</t>
  </si>
  <si>
    <t>M15</t>
  </si>
  <si>
    <t>NGC 7177</t>
  </si>
  <si>
    <t>NGC 7217</t>
  </si>
  <si>
    <t>NGC 7331</t>
  </si>
  <si>
    <t>NGC 7479</t>
  </si>
  <si>
    <t>Globular star cluster in Pegasus</t>
  </si>
  <si>
    <t>Galaxy, spirale barrata</t>
  </si>
  <si>
    <t>NGC 650</t>
  </si>
  <si>
    <t>Planetary nebula in Perseus</t>
  </si>
  <si>
    <t>M76</t>
  </si>
  <si>
    <t>2,7'</t>
  </si>
  <si>
    <t>NGC 869</t>
  </si>
  <si>
    <t>Open star cluster, Number of stars: 200</t>
  </si>
  <si>
    <t>NGC 884</t>
  </si>
  <si>
    <t>Open star cluster, Number of stars: 150</t>
  </si>
  <si>
    <t>Doppio ammasso di Perseo</t>
  </si>
  <si>
    <t>NGC 1023</t>
  </si>
  <si>
    <t>8,1'</t>
  </si>
  <si>
    <t>NGC 1039</t>
  </si>
  <si>
    <t>M34</t>
  </si>
  <si>
    <t>Open star cluster Number of stars: 100</t>
  </si>
  <si>
    <t>NGC 1245</t>
  </si>
  <si>
    <t>Open star cluster Number of stars: 200</t>
  </si>
  <si>
    <t>NGC 1342</t>
  </si>
  <si>
    <t>Open star cluster Number of stars: 40</t>
  </si>
  <si>
    <t>NGC 1513</t>
  </si>
  <si>
    <t>NGC 1499</t>
  </si>
  <si>
    <t>NGC 1528</t>
  </si>
  <si>
    <t>Open star cluster Number of stars: 50</t>
  </si>
  <si>
    <t>California Nebula</t>
  </si>
  <si>
    <t>160'</t>
  </si>
  <si>
    <t>PSA</t>
  </si>
  <si>
    <t>NGC 7314</t>
  </si>
  <si>
    <t>Galaxy in Piscis Austrinus, spiral</t>
  </si>
  <si>
    <t>PSC</t>
  </si>
  <si>
    <t>NGC 628</t>
  </si>
  <si>
    <t>M74</t>
  </si>
  <si>
    <t>Galaxy in Pisces, spiral</t>
  </si>
  <si>
    <t>4,6'</t>
  </si>
  <si>
    <t>TRI</t>
  </si>
  <si>
    <t>NGC 598</t>
  </si>
  <si>
    <t>M33</t>
  </si>
  <si>
    <t>Galaxy in Triangulum, spiral</t>
  </si>
  <si>
    <t>68'</t>
  </si>
  <si>
    <t>CNC</t>
  </si>
  <si>
    <t>NGC 2632</t>
  </si>
  <si>
    <t>Open star cluster in Cancer, Number of stars: 50</t>
  </si>
  <si>
    <t>M44, Praesepe</t>
  </si>
  <si>
    <t>95'</t>
  </si>
  <si>
    <t>NGC 2682</t>
  </si>
  <si>
    <t>M67</t>
  </si>
  <si>
    <t>CMA</t>
  </si>
  <si>
    <t>NGC 2204</t>
  </si>
  <si>
    <t>Open star cluster in Canis Major: Number of stars: 80</t>
  </si>
  <si>
    <t>NGC 2287</t>
  </si>
  <si>
    <t>M41</t>
  </si>
  <si>
    <t>Open star cluster: Number of stars: 80</t>
  </si>
  <si>
    <t>38'</t>
  </si>
  <si>
    <t>NGC 2360</t>
  </si>
  <si>
    <t>NGC 2362</t>
  </si>
  <si>
    <t>Open star cluster: Number of stars: 60</t>
  </si>
  <si>
    <t>+69°02'30"</t>
  </si>
  <si>
    <t>09h56m17s</t>
  </si>
  <si>
    <t>+69°39'27"</t>
  </si>
  <si>
    <t>11h11m47s</t>
  </si>
  <si>
    <t>+55°38'37"</t>
  </si>
  <si>
    <t>+54°19'41"</t>
  </si>
  <si>
    <t>15h17m39s</t>
  </si>
  <si>
    <t>-21°01'38"</t>
  </si>
  <si>
    <t>14h05m39s</t>
  </si>
  <si>
    <t>+28°30'45"</t>
  </si>
  <si>
    <t>12h19m10s</t>
  </si>
  <si>
    <t>+47°16'40"</t>
  </si>
  <si>
    <t>12h30m49s</t>
  </si>
  <si>
    <t>+41°36'48"</t>
  </si>
  <si>
    <t>00h53m03s</t>
  </si>
  <si>
    <t>00h39m54s</t>
  </si>
  <si>
    <t>+54°59'01"</t>
  </si>
  <si>
    <t>11h15m02s</t>
  </si>
  <si>
    <t>14h03m21s</t>
  </si>
  <si>
    <t>+40°20'21"</t>
  </si>
  <si>
    <t>-02°47'09"</t>
  </si>
  <si>
    <t>+18°07'41"</t>
  </si>
  <si>
    <t>+00°00'16"</t>
  </si>
  <si>
    <t>-13°34'05"</t>
  </si>
  <si>
    <t>02h58m28s</t>
  </si>
  <si>
    <t>01h37m56s</t>
  </si>
  <si>
    <t>00h49m25s</t>
  </si>
  <si>
    <t>12h26m48s</t>
  </si>
  <si>
    <t>08h58m44s</t>
  </si>
  <si>
    <t>10h16m56s</t>
  </si>
  <si>
    <t>06h58m49s</t>
  </si>
  <si>
    <t>-28°58'20"</t>
  </si>
  <si>
    <t>+45°33'20"</t>
  </si>
  <si>
    <t>09h24m55s</t>
  </si>
  <si>
    <t>-47°20'35"</t>
  </si>
  <si>
    <t>12h30m05s</t>
  </si>
  <si>
    <t>+64°39'16"</t>
  </si>
  <si>
    <t>-46°56'30"</t>
  </si>
  <si>
    <t>-01°11'42"</t>
  </si>
  <si>
    <t>16h36m09s</t>
  </si>
  <si>
    <t>21h31m03s</t>
  </si>
  <si>
    <t>+12°53'36"</t>
  </si>
  <si>
    <t>-26°26'37"</t>
  </si>
  <si>
    <t>08h43m33s</t>
  </si>
  <si>
    <t>15h46m23s</t>
  </si>
  <si>
    <t>05h59m53s</t>
  </si>
  <si>
    <t>02h59m59s</t>
  </si>
  <si>
    <t>09h13m13s</t>
  </si>
  <si>
    <t>12h47m56s</t>
  </si>
  <si>
    <t>15h17m03s</t>
  </si>
  <si>
    <t>04h50m53s</t>
  </si>
  <si>
    <t>+41°28'32"</t>
  </si>
  <si>
    <t>-27°41'58"</t>
  </si>
  <si>
    <t>+09°11'02"</t>
  </si>
  <si>
    <t>-54°35'01"</t>
  </si>
  <si>
    <t>18h37m05s</t>
  </si>
  <si>
    <t>+86°35'07"</t>
  </si>
  <si>
    <t>03h58m16s</t>
  </si>
  <si>
    <t>-40°16'57"</t>
  </si>
  <si>
    <t>19h02m54s</t>
  </si>
  <si>
    <t>14h16m10s</t>
  </si>
  <si>
    <t>05h55m26s</t>
  </si>
  <si>
    <t>00h09m27s</t>
  </si>
  <si>
    <t>19h05m37s</t>
  </si>
  <si>
    <t>00h19m41s</t>
  </si>
  <si>
    <t>20h46m24s</t>
  </si>
  <si>
    <t>-17°33'54"</t>
  </si>
  <si>
    <t>+08°16'59"</t>
  </si>
  <si>
    <t>07h27m24s</t>
  </si>
  <si>
    <t>+38°51'36"</t>
  </si>
  <si>
    <t>-19°48'55"</t>
  </si>
  <si>
    <t>16h05m41s</t>
  </si>
  <si>
    <t>-11°23'12"</t>
  </si>
  <si>
    <t>+41°04'60"</t>
  </si>
  <si>
    <t>-08°40'27"</t>
  </si>
  <si>
    <t>-05°54'09"</t>
  </si>
  <si>
    <t>-00°37'05"</t>
  </si>
  <si>
    <t>+56°52'29"</t>
  </si>
  <si>
    <t>+10°51'27"</t>
  </si>
  <si>
    <t>+15°38'30"</t>
  </si>
  <si>
    <t>+27°03'21"</t>
  </si>
  <si>
    <t>+21°28'51"</t>
  </si>
  <si>
    <t>16h08m16s</t>
  </si>
  <si>
    <t>16h31m08s</t>
  </si>
  <si>
    <t>01h08m37s</t>
  </si>
  <si>
    <t>09h22m14s</t>
  </si>
  <si>
    <t>14h42m12s</t>
  </si>
  <si>
    <t>05h35m25s</t>
  </si>
  <si>
    <t>-15°38'06"</t>
  </si>
  <si>
    <t>-20°45'02"</t>
  </si>
  <si>
    <t>-26°17'36"</t>
  </si>
  <si>
    <t>18h55m33s</t>
  </si>
  <si>
    <t>05h28m28s</t>
  </si>
  <si>
    <t>15h02m06s</t>
  </si>
  <si>
    <t>+40°22'24"</t>
  </si>
  <si>
    <t>15h27m60s</t>
  </si>
  <si>
    <t>05h39m50s</t>
  </si>
  <si>
    <t>03h49m29s</t>
  </si>
  <si>
    <t>01h53m22s</t>
  </si>
  <si>
    <t>+29°36'14"</t>
  </si>
  <si>
    <t>05h14m47s</t>
  </si>
  <si>
    <t>-08°11'31"</t>
  </si>
  <si>
    <t>14h39m52s</t>
  </si>
  <si>
    <t>14h43m17s</t>
  </si>
  <si>
    <t>20h37m46s</t>
  </si>
  <si>
    <t>01h26m09s</t>
  </si>
  <si>
    <t>-15°43'54"</t>
  </si>
  <si>
    <t>-14°17'26"</t>
  </si>
  <si>
    <t>+38°17'19"</t>
  </si>
  <si>
    <t>-37°06'36"</t>
  </si>
  <si>
    <t>+20°49'60"</t>
  </si>
  <si>
    <t>01h54m55s</t>
  </si>
  <si>
    <t>04h55m10s</t>
  </si>
  <si>
    <t>10h17m22s</t>
  </si>
  <si>
    <t>00h57m01s</t>
  </si>
  <si>
    <t>+60°44'41"</t>
  </si>
  <si>
    <t>15h48m56s</t>
  </si>
  <si>
    <t>+13°52'18"</t>
  </si>
  <si>
    <t>+54°57'50"</t>
  </si>
  <si>
    <t>-42°16'51"</t>
  </si>
  <si>
    <t>+31°53'57"</t>
  </si>
  <si>
    <t>+15°24'30"</t>
  </si>
  <si>
    <t>NGC 6888</t>
  </si>
  <si>
    <t>NGC 6910</t>
  </si>
  <si>
    <t>NGC 6913</t>
  </si>
  <si>
    <t>NGC 6960</t>
  </si>
  <si>
    <t>NGC 7000</t>
  </si>
  <si>
    <t>NGC 7092</t>
  </si>
  <si>
    <t>M70</t>
  </si>
  <si>
    <t>M29</t>
  </si>
  <si>
    <t>M39</t>
  </si>
  <si>
    <t>Bright (emission and/or reflection) nebula</t>
  </si>
  <si>
    <t>Crescent Nebula</t>
  </si>
  <si>
    <t>Open star cluster 10Millions of years</t>
  </si>
  <si>
    <t>Supernova remnant</t>
  </si>
  <si>
    <t>210'</t>
  </si>
  <si>
    <t>120'</t>
  </si>
  <si>
    <t>North America Nebula</t>
  </si>
  <si>
    <t>Open star cluster with 30 stars</t>
  </si>
  <si>
    <t>32'</t>
  </si>
  <si>
    <t>NGC 6934</t>
  </si>
  <si>
    <t>DEL</t>
  </si>
  <si>
    <t>NGC 7006</t>
  </si>
  <si>
    <t>Globular star cluster in Delphinus</t>
  </si>
  <si>
    <t>2,8'</t>
  </si>
  <si>
    <t>ALTRI NOMI</t>
  </si>
  <si>
    <t>ALMACK, ALMAAK;Almach</t>
  </si>
  <si>
    <t>ALDHABARAIN, CORTAURI, PARILICIUM</t>
  </si>
  <si>
    <t>ELDSIB, KAOUPIH</t>
  </si>
  <si>
    <t>ALTAIS, NODUSII</t>
  </si>
  <si>
    <t>ALGEIBA, AlGieba</t>
  </si>
  <si>
    <t>ALGHOUL, GORGONA, GORGONEAPRIMA, DEMONSTAR</t>
  </si>
  <si>
    <t>ALGORES, ALGORAL, ALGOREL</t>
  </si>
  <si>
    <t>INKALUNIS, ICALURUS, CLAVA, VENABULUM</t>
  </si>
  <si>
    <t>ALNIHAN, ALNITAM, Alnilam</t>
  </si>
  <si>
    <t>KALBELALPHARD, CORHYDRAE</t>
  </si>
  <si>
    <t>ERRAI, ErRai</t>
  </si>
  <si>
    <t>RUKBAT, RUKBATALRAMI</t>
  </si>
  <si>
    <t>OKDA, KAITAIN, Alrescha, ElRische</t>
  </si>
  <si>
    <t>ATHAFI, Alsaphi</t>
  </si>
  <si>
    <t>RASTABAN, ASUIA</t>
  </si>
  <si>
    <t>CORSCORPII, KALBALAKRAB, VESPERTILIO</t>
  </si>
  <si>
    <t>ERRAKIS, Alrakis</t>
  </si>
  <si>
    <t>ALKAID, ELKEID</t>
  </si>
  <si>
    <t>BETELGUEX, ALMANKIB</t>
  </si>
  <si>
    <t>CORNU, ZUBENELGENUBI, ZUBENAKRABI</t>
  </si>
  <si>
    <t>SUHEL, SUHAIL</t>
  </si>
  <si>
    <t>KAFF, ALSANAMALNAKAH</t>
  </si>
  <si>
    <t>CELENO, THELOSTPLEIAD</t>
  </si>
  <si>
    <t>COXA, CHERTAN</t>
  </si>
  <si>
    <t>DHALIM, KURSA</t>
  </si>
  <si>
    <t>DENEBELADIGE, ARIDIF, ARRIOPH, GALLINA</t>
  </si>
  <si>
    <t>DIPHDA, DIPHDAALTHANI, RANASECUNDA</t>
  </si>
  <si>
    <t>DUBB, AK</t>
  </si>
  <si>
    <t>EDASICH, ELDSICH, ALDHIHI</t>
  </si>
  <si>
    <t>ELNATH, ALNATH</t>
  </si>
  <si>
    <t>ETAMIN, RASTABAN, ZENITHSTAR</t>
  </si>
  <si>
    <t>ENIR, ALANF, OSPEGASI, FOM</t>
  </si>
  <si>
    <t>ALPHEKKA, GNOSIA, GIOIELLO, ASHTAROTH</t>
  </si>
  <si>
    <t>GIAUSAR, JUZA, GAIUSAR, GIANSAR</t>
  </si>
  <si>
    <t>GRASSIAS, AKRAB</t>
  </si>
  <si>
    <t>GENAM, NODUSI</t>
  </si>
  <si>
    <t>HEMAL, HAMUL, RASHAMMEL</t>
  </si>
  <si>
    <t>HAEDI, SADATONI</t>
  </si>
  <si>
    <t>HOMAN, HUMAM, ALHAMMAM</t>
  </si>
  <si>
    <t>PULCHERRIMA, MIRAK</t>
  </si>
  <si>
    <t>KITALPHA, KITALPHAR</t>
  </si>
  <si>
    <t>MARSIK, MIRFAK</t>
  </si>
  <si>
    <t>MELUCTA, MEBOULA</t>
  </si>
  <si>
    <t>Allen, YangMun</t>
  </si>
  <si>
    <t>MENKAR, MONKAR, MEKAB</t>
  </si>
  <si>
    <t>MARRHA, ELMARA, ELMUSALSELA, FALXITALICA</t>
  </si>
  <si>
    <t>MIRPHAK, ALGENIB</t>
  </si>
  <si>
    <t>MIZAT, MIRZA</t>
  </si>
  <si>
    <t>MULIPHEN, ISIS, MIRZA</t>
  </si>
  <si>
    <t>PHAET, PHAD</t>
  </si>
  <si>
    <t>PHAD, PHEKHA</t>
  </si>
  <si>
    <t>ALRUCCABAH, CYNOSURA, PHOENICE, TRAMONTANA, YILDUZ, MISMAR</t>
  </si>
  <si>
    <t>ANTECANIS, ELGOMAISA</t>
  </si>
  <si>
    <t>ALRASALASADALJANUBIYYAH, ALGENUBI</t>
  </si>
  <si>
    <t>RASALAS, RASALASADALSHAMALIYY, ALSHEMALI</t>
  </si>
  <si>
    <t>MOTHALLAH, METALLAH, CAPUTTRIANGULI, ATRIA, AlMulthallat</t>
  </si>
  <si>
    <t>CORLEONIS, REX, ALKALBALASAD, KABELECED</t>
  </si>
  <si>
    <t>ALGEBAR, ELGEBAR</t>
  </si>
  <si>
    <t>RIGELKENTAURUS, TOLIMAN</t>
  </si>
  <si>
    <t>ELMELIK, SAADELMELIK</t>
  </si>
  <si>
    <t>SADOR, SADIR</t>
  </si>
  <si>
    <t>KERB, ELKHEREB</t>
  </si>
  <si>
    <t>SEATALPHERAS, MENKIB</t>
  </si>
  <si>
    <t>SEAT, SKAT</t>
  </si>
  <si>
    <t>SCHEDAR, Shedir</t>
  </si>
  <si>
    <t>CANICULA, DOGSTAR, ASCHERE</t>
  </si>
  <si>
    <t>AZIMECH, ALARAPH</t>
  </si>
  <si>
    <t>TALITHA, DNOCES</t>
  </si>
  <si>
    <t>CALX, PISHPAI</t>
  </si>
  <si>
    <t>ADIB, DRAGON'STAIL</t>
  </si>
  <si>
    <t>TUREIS, SCUTULUM, ASPIDISKE</t>
  </si>
  <si>
    <t>UNUK, UNUKELHAIA, CORSERPENTIS</t>
  </si>
  <si>
    <t>FIDIS, HARPSTAR</t>
  </si>
  <si>
    <t>ALMUREDIN, PROVINDEMIATOR, PROTRIGETRIX, ALARAPH</t>
  </si>
  <si>
    <t>ALWAZN, WESEN, ALWAZOR</t>
  </si>
  <si>
    <t>YAD, YED</t>
  </si>
  <si>
    <t>ZAVIJAH, ZARIJAN, MINELAUVA, ALARAPH(coleicheraccogliel'uva)</t>
  </si>
  <si>
    <t>ZOSCA, DUHR, ZUBRA, ZOZMA</t>
  </si>
  <si>
    <t>ZUBENHAKRAKI, ZUBENELHAKRABI</t>
  </si>
  <si>
    <t>KIFFAAUSTRALIS, ELKHIFFAAUSTRALIS, Zubenelgenubi</t>
  </si>
  <si>
    <t>ZUBENESCH, ZUBENELG, KIFFABOREALIS</t>
  </si>
  <si>
    <t>M52, http://www.seds.org/~spider/ngc/ngc.cgi?7654</t>
  </si>
  <si>
    <t>1, 8billions of years old</t>
  </si>
  <si>
    <t>Ghost of Jupiter</t>
  </si>
  <si>
    <t>Star open cluster in Hydra</t>
  </si>
  <si>
    <t>Galaxy in Cetus</t>
  </si>
  <si>
    <t>Galaxy in Camelopardalis,spiral</t>
  </si>
  <si>
    <t>Galaxy in CanesVenatici,spiral</t>
  </si>
  <si>
    <t>Globular star cluster in ComaBerenices</t>
  </si>
  <si>
    <t>Galaxy, interacting in Corvus</t>
  </si>
  <si>
    <t>Open star cluster in Camelopardalis with 45stars</t>
  </si>
  <si>
    <t>Open star cluster with 30stars</t>
  </si>
  <si>
    <t>Open star cluster with 40 stars</t>
  </si>
  <si>
    <t>Open star cluster with 80 stars</t>
  </si>
  <si>
    <t>Open star cluster with 200 stars</t>
  </si>
  <si>
    <t>HER</t>
  </si>
  <si>
    <t>NGC 6205</t>
  </si>
  <si>
    <t>M13</t>
  </si>
  <si>
    <t>NGC 6210</t>
  </si>
  <si>
    <t>NGC 6229</t>
  </si>
  <si>
    <t>NGC 6341</t>
  </si>
  <si>
    <t>M92</t>
  </si>
  <si>
    <t>23'</t>
  </si>
  <si>
    <t>0,2'</t>
  </si>
  <si>
    <t>3,8'</t>
  </si>
  <si>
    <t>SGE</t>
  </si>
  <si>
    <t>NGC 6838</t>
  </si>
  <si>
    <t>M71</t>
  </si>
  <si>
    <t>Globular star cluster in Sagitta</t>
  </si>
  <si>
    <t>7,2'</t>
  </si>
  <si>
    <t>NGC 6720</t>
  </si>
  <si>
    <t>LYR</t>
  </si>
  <si>
    <t xml:space="preserve">Planetary nebula in Lyra </t>
  </si>
  <si>
    <t>M57</t>
  </si>
  <si>
    <t>2,5'</t>
  </si>
  <si>
    <t>NGC 6779</t>
  </si>
  <si>
    <t>M56</t>
  </si>
  <si>
    <t>NGC 6791</t>
  </si>
  <si>
    <t>NGC 6171</t>
  </si>
  <si>
    <t>OPH</t>
  </si>
  <si>
    <t>Globular star cluster in Ophiuchus</t>
  </si>
  <si>
    <t>M107</t>
  </si>
  <si>
    <t>3,3'</t>
  </si>
  <si>
    <t>NGC 6218</t>
  </si>
  <si>
    <t>M12</t>
  </si>
  <si>
    <t>14,5'</t>
  </si>
  <si>
    <t>NGC 6254</t>
  </si>
  <si>
    <t>M10</t>
  </si>
  <si>
    <t>12,2'</t>
  </si>
  <si>
    <t>NGC 6266</t>
  </si>
  <si>
    <t>M62</t>
  </si>
  <si>
    <t>NGC 6273</t>
  </si>
  <si>
    <t>M19</t>
  </si>
  <si>
    <t>13,5'</t>
  </si>
  <si>
    <t>NGC 6293</t>
  </si>
  <si>
    <t>7,9'</t>
  </si>
  <si>
    <t>NGC 6333</t>
  </si>
  <si>
    <t>M9</t>
  </si>
  <si>
    <t>9,3'</t>
  </si>
  <si>
    <t>NGC 6356</t>
  </si>
  <si>
    <t>NGC 6369</t>
  </si>
  <si>
    <t>Little Ghost Nebula</t>
  </si>
  <si>
    <t>30'</t>
  </si>
  <si>
    <t>NGC 6384</t>
  </si>
  <si>
    <t>NGC 6402</t>
  </si>
  <si>
    <t>M14</t>
  </si>
  <si>
    <t>NGC 6572</t>
  </si>
  <si>
    <t>0,1'</t>
  </si>
  <si>
    <t>NGC 6633</t>
  </si>
  <si>
    <t>SGR</t>
  </si>
  <si>
    <t>NGC 6440</t>
  </si>
  <si>
    <t>IC 4725</t>
  </si>
  <si>
    <t>M25</t>
  </si>
  <si>
    <t>NGC 6445</t>
  </si>
  <si>
    <t>NGC 6494</t>
  </si>
  <si>
    <t>NGC 6514</t>
  </si>
  <si>
    <t>NGC 6520</t>
  </si>
  <si>
    <t>Open star cluster in Sagittarius</t>
  </si>
  <si>
    <t>29'</t>
  </si>
  <si>
    <t>1,7'</t>
  </si>
  <si>
    <t>Little Gem</t>
  </si>
  <si>
    <t>M23</t>
  </si>
  <si>
    <t>M20, Trifid Nebula</t>
  </si>
  <si>
    <t>28'</t>
  </si>
  <si>
    <t>NGC 6523</t>
  </si>
  <si>
    <t>M8</t>
  </si>
  <si>
    <t>NGC 6528</t>
  </si>
  <si>
    <t>3,7'</t>
  </si>
  <si>
    <t>NGC 6530</t>
  </si>
  <si>
    <t>NGC 6531</t>
  </si>
  <si>
    <t>M21</t>
  </si>
  <si>
    <t>NGC 6544</t>
  </si>
  <si>
    <t>8,4'</t>
  </si>
  <si>
    <t>NGC 6553</t>
  </si>
  <si>
    <t>NGC 6603</t>
  </si>
  <si>
    <t>NGC 6613</t>
  </si>
  <si>
    <t>M18</t>
  </si>
  <si>
    <t>NGC 6618</t>
  </si>
  <si>
    <t>NGC 6626</t>
  </si>
  <si>
    <t>NGC 6637</t>
  </si>
  <si>
    <t>M69</t>
  </si>
  <si>
    <t>NGC 6638</t>
  </si>
  <si>
    <t>NGC 6642</t>
  </si>
  <si>
    <t>NGC 6652</t>
  </si>
  <si>
    <t>NGC 6656</t>
  </si>
  <si>
    <t>M22</t>
  </si>
  <si>
    <t>NGC 6681</t>
  </si>
  <si>
    <t>NGC 6715</t>
  </si>
  <si>
    <t>M54</t>
  </si>
  <si>
    <t>NGC 6716</t>
  </si>
  <si>
    <t>NGC 6723</t>
  </si>
  <si>
    <t>NGC 6809</t>
  </si>
  <si>
    <t>M55</t>
  </si>
  <si>
    <t>NGC 6864</t>
  </si>
  <si>
    <t>M75</t>
  </si>
  <si>
    <t>M17, Omega Nebula</t>
  </si>
  <si>
    <t>M28</t>
  </si>
  <si>
    <t>4,5'</t>
  </si>
  <si>
    <t>24'</t>
  </si>
  <si>
    <t>9,1'</t>
  </si>
  <si>
    <t>Open star cluster with 20 stars</t>
  </si>
  <si>
    <t>19'</t>
  </si>
  <si>
    <t>20h12m58s</t>
  </si>
  <si>
    <t>+38°20'01"</t>
  </si>
  <si>
    <t>20h23m21s</t>
  </si>
  <si>
    <t>+40°48'05"</t>
  </si>
  <si>
    <t>+38°33'05"</t>
  </si>
  <si>
    <t>20h45m53s</t>
  </si>
  <si>
    <t>+30°44'11"</t>
  </si>
  <si>
    <t>21h01m58s</t>
  </si>
  <si>
    <t>+44°13'19"</t>
  </si>
  <si>
    <t>21h32m22s</t>
  </si>
  <si>
    <t>+48°27'28"</t>
  </si>
  <si>
    <t>20h34m25s</t>
  </si>
  <si>
    <t>+07°25'15"</t>
  </si>
  <si>
    <t>21h01m42s</t>
  </si>
  <si>
    <t>+16°12'27"</t>
  </si>
  <si>
    <t>16h41m50s</t>
  </si>
  <si>
    <t>+36°27'09"</t>
  </si>
  <si>
    <t>16h44m40s</t>
  </si>
  <si>
    <t>+23°48'03"</t>
  </si>
  <si>
    <t>16h47m05s</t>
  </si>
  <si>
    <t>+47°31'14"</t>
  </si>
  <si>
    <t>17h17m14s</t>
  </si>
  <si>
    <t>+43°07'58"</t>
  </si>
  <si>
    <t>19h53m58s</t>
  </si>
  <si>
    <t>+18°47'31"</t>
  </si>
  <si>
    <t>18h53m43s</t>
  </si>
  <si>
    <t>+33°02'16"</t>
  </si>
  <si>
    <t>19h16m46s</t>
  </si>
  <si>
    <t>+30°11'42"</t>
  </si>
  <si>
    <t>19h20m51s</t>
  </si>
  <si>
    <t>+37°51'41"</t>
  </si>
  <si>
    <t>16h32m46s</t>
  </si>
  <si>
    <t>-13°03'51"</t>
  </si>
  <si>
    <t>16h47m28s</t>
  </si>
  <si>
    <t>-01°57'23"</t>
  </si>
  <si>
    <t>16h57m22s</t>
  </si>
  <si>
    <t>-04°06'25"</t>
  </si>
  <si>
    <t>17h01m29s</t>
  </si>
  <si>
    <t>-30°07'15"</t>
  </si>
  <si>
    <t>17h02m54s</t>
  </si>
  <si>
    <t>-26°16'35"</t>
  </si>
  <si>
    <t>17h10m26s</t>
  </si>
  <si>
    <t>-26°35'21"</t>
  </si>
  <si>
    <t>17h19m27s</t>
  </si>
  <si>
    <t>-18°31'21"</t>
  </si>
  <si>
    <t>17h23m50s</t>
  </si>
  <si>
    <t>-17°49'07"</t>
  </si>
  <si>
    <t>17h29m36s</t>
  </si>
  <si>
    <t>-23°45'58"</t>
  </si>
  <si>
    <t>17h32m37s</t>
  </si>
  <si>
    <t>+07°03'26"</t>
  </si>
  <si>
    <t>17h37m50s</t>
  </si>
  <si>
    <t>-03°14'56"</t>
  </si>
  <si>
    <t>18h12m20s</t>
  </si>
  <si>
    <t>+06°50'53"</t>
  </si>
  <si>
    <t>18h27m31s</t>
  </si>
  <si>
    <t>+06°31'11"</t>
  </si>
  <si>
    <t>18h32m04s</t>
  </si>
  <si>
    <t>-19°06'54"</t>
  </si>
  <si>
    <t>17h49m08s</t>
  </si>
  <si>
    <t>-20°21'45"</t>
  </si>
  <si>
    <t>17h49m30s</t>
  </si>
  <si>
    <t>-20°00'46"</t>
  </si>
  <si>
    <t>17h57m21s</t>
  </si>
  <si>
    <t>-18°59'08"</t>
  </si>
  <si>
    <t>18h02m58s</t>
  </si>
  <si>
    <t>-22°58'07"</t>
  </si>
  <si>
    <t>18h03m41s</t>
  </si>
  <si>
    <t>-27°53'08"</t>
  </si>
  <si>
    <t>18h03m58s</t>
  </si>
  <si>
    <t>-24°23'07"</t>
  </si>
  <si>
    <t>-24°59'56"</t>
  </si>
  <si>
    <t>-25°54'33"</t>
  </si>
  <si>
    <t>18h18m39s</t>
  </si>
  <si>
    <t>-18°23'59"</t>
  </si>
  <si>
    <t>-16°10'58"</t>
  </si>
  <si>
    <t>18h24m49s</t>
  </si>
  <si>
    <t>-24°52'11"</t>
  </si>
  <si>
    <t>18h31m40s</t>
  </si>
  <si>
    <t>-32°20'51"</t>
  </si>
  <si>
    <t>18h31m13s</t>
  </si>
  <si>
    <t>-25°29'43"</t>
  </si>
  <si>
    <t>18h32m10s</t>
  </si>
  <si>
    <t>-23°28'30"</t>
  </si>
  <si>
    <t>-32°59'22"</t>
  </si>
  <si>
    <t>18h36m40s</t>
  </si>
  <si>
    <t>18h43m30s</t>
  </si>
  <si>
    <t>-32°17'25"</t>
  </si>
  <si>
    <t>18h55m20s</t>
  </si>
  <si>
    <t>-30°28'31"</t>
  </si>
  <si>
    <t>18h54m52s</t>
  </si>
  <si>
    <t>-19°53'46"</t>
  </si>
  <si>
    <t>18h59m51s</t>
  </si>
  <si>
    <t>-36°37'43"</t>
  </si>
  <si>
    <t>19h40m17s</t>
  </si>
  <si>
    <t>-30°57'16"</t>
  </si>
  <si>
    <t>-21°54'37"</t>
  </si>
  <si>
    <t>20h24m04s</t>
  </si>
  <si>
    <t>18h05m06s</t>
  </si>
  <si>
    <t>-30°03'29"</t>
  </si>
  <si>
    <t>18h04m46s</t>
  </si>
  <si>
    <t>-24°21'06"</t>
  </si>
  <si>
    <t>18h04m28s</t>
  </si>
  <si>
    <t>-22°29'06"</t>
  </si>
  <si>
    <t>18h07m37s</t>
  </si>
  <si>
    <t>18h09m32s</t>
  </si>
  <si>
    <t>18h20m09s</t>
  </si>
  <si>
    <t>-17°07'58"</t>
  </si>
  <si>
    <t>18h21m03s</t>
  </si>
  <si>
    <t>18h36m03s</t>
  </si>
  <si>
    <t>-23°54'06"</t>
  </si>
  <si>
    <t>20h06m21s</t>
  </si>
  <si>
    <t>-10°09'20"</t>
  </si>
  <si>
    <t>+17°30'22"</t>
  </si>
  <si>
    <t>+51°29'28"</t>
  </si>
  <si>
    <t>+69°18'13"</t>
  </si>
  <si>
    <t>+41°14'29"</t>
  </si>
  <si>
    <t>+26°06'32"</t>
  </si>
  <si>
    <t>+54°56'44"</t>
  </si>
  <si>
    <t>+25°07'41"</t>
  </si>
  <si>
    <t>-69°43'45"</t>
  </si>
  <si>
    <t>-59°42'42"</t>
  </si>
  <si>
    <t>+64°18'33"</t>
  </si>
  <si>
    <t>-40°00'34"</t>
  </si>
  <si>
    <t>+53°40'04"</t>
  </si>
  <si>
    <t>+71°48'27"</t>
  </si>
  <si>
    <t>+89°17'06"</t>
  </si>
  <si>
    <t>+23°15'54"</t>
  </si>
  <si>
    <t>-05°33'02"</t>
  </si>
  <si>
    <t>+40°16'29"</t>
  </si>
  <si>
    <t>+56°33'57"</t>
  </si>
  <si>
    <t>+63°41'42"</t>
  </si>
  <si>
    <t>-04°12'12"</t>
  </si>
  <si>
    <t>-15°47'46"</t>
  </si>
  <si>
    <t>+22°30'47"</t>
  </si>
  <si>
    <t>-26°11'08"</t>
  </si>
  <si>
    <t>+64°21'12"</t>
  </si>
  <si>
    <t>-59°17'16"</t>
  </si>
  <si>
    <t>+38°47'26"</t>
  </si>
  <si>
    <t>-09°23'59"</t>
  </si>
  <si>
    <t>+24°29'03"</t>
  </si>
  <si>
    <t>+35°00'42"</t>
  </si>
  <si>
    <t>-57°12'43"</t>
  </si>
  <si>
    <t>+57°50'32"</t>
  </si>
  <si>
    <t>-63°07'19"</t>
  </si>
  <si>
    <t>+11°50'32"</t>
  </si>
  <si>
    <t>+23°23'43"</t>
  </si>
  <si>
    <t>-60°23'43"</t>
  </si>
  <si>
    <t>+19°11'35"</t>
  </si>
  <si>
    <t>+43°49'50"</t>
  </si>
  <si>
    <t>-37°20'44"</t>
  </si>
  <si>
    <t>-12°29'41"</t>
  </si>
  <si>
    <t>-12°31'53"</t>
  </si>
  <si>
    <t>NGC 457</t>
  </si>
  <si>
    <t>NGC 663</t>
  </si>
  <si>
    <t>16'</t>
  </si>
  <si>
    <t>NGC 7635</t>
  </si>
  <si>
    <t>http://www.seds.org/~spider/ngc/ngc.cgi?7635</t>
  </si>
  <si>
    <t>15'</t>
  </si>
  <si>
    <t>NGC 7789</t>
  </si>
  <si>
    <t>13,8'</t>
  </si>
  <si>
    <t>NGC 300</t>
  </si>
  <si>
    <t>NGC 330</t>
  </si>
  <si>
    <t>TUC</t>
  </si>
  <si>
    <t>9,6'</t>
  </si>
  <si>
    <t>Alterf</t>
  </si>
  <si>
    <t>Lesath</t>
  </si>
  <si>
    <t>NOME</t>
  </si>
  <si>
    <t>BAYER</t>
  </si>
  <si>
    <t>SIGNIFICATO</t>
  </si>
  <si>
    <t>HADAR</t>
  </si>
  <si>
    <t>ALMEISAN</t>
  </si>
  <si>
    <t>ALIATH</t>
  </si>
  <si>
    <t>ALKIRDAH</t>
  </si>
  <si>
    <t>ALNITAH</t>
  </si>
  <si>
    <t>MEBSUTHAT</t>
  </si>
  <si>
    <t>ALGA</t>
  </si>
  <si>
    <t>HARIS-EL-SEMA</t>
  </si>
  <si>
    <t>CHARA</t>
  </si>
  <si>
    <t>ATI</t>
  </si>
  <si>
    <t>MINELAUVA</t>
  </si>
  <si>
    <t>BIHAM</t>
  </si>
  <si>
    <t>ALHAJOTH</t>
  </si>
  <si>
    <t>APOLLO</t>
  </si>
  <si>
    <t>CHELEB</t>
  </si>
  <si>
    <t>TCHOU</t>
  </si>
  <si>
    <t>SCHEDDI</t>
  </si>
  <si>
    <t>ICLARKRAU</t>
  </si>
  <si>
    <t>DSIBAN</t>
  </si>
  <si>
    <t>KABDHILINAN</t>
  </si>
  <si>
    <t>CUJAM</t>
  </si>
  <si>
    <t>KIED</t>
  </si>
  <si>
    <t>KOCHAH</t>
  </si>
  <si>
    <t>RUTILICUS</t>
  </si>
  <si>
    <t>LESUTH</t>
  </si>
  <si>
    <t>MISAM</t>
  </si>
  <si>
    <t>MARSIC</t>
  </si>
  <si>
    <t>KAFFA</t>
  </si>
  <si>
    <t>HEKA</t>
  </si>
  <si>
    <t>BECRUX</t>
  </si>
  <si>
    <t>MINTIKA</t>
  </si>
  <si>
    <t>MURZIM</t>
  </si>
  <si>
    <t>MUFRID</t>
  </si>
  <si>
    <t>NAKKAR</t>
  </si>
  <si>
    <t>NIBAL</t>
  </si>
  <si>
    <t>SADIRA</t>
  </si>
  <si>
    <t>ARICH</t>
  </si>
  <si>
    <t>RUCHA</t>
  </si>
  <si>
    <t>SADACHBIA</t>
  </si>
  <si>
    <t>HARIS</t>
  </si>
  <si>
    <t>ALSAHM</t>
  </si>
  <si>
    <t>SHILIAK</t>
  </si>
  <si>
    <t>SHARATAN</t>
  </si>
  <si>
    <t>SCHEAT</t>
  </si>
  <si>
    <t>SVALOCIN</t>
  </si>
  <si>
    <t>REGOR</t>
  </si>
  <si>
    <t>REDA</t>
  </si>
  <si>
    <t>TEGMINE</t>
  </si>
  <si>
    <t>BEEMIN</t>
  </si>
  <si>
    <t>-8°23'10"</t>
  </si>
  <si>
    <t>Open star cluster with few stars</t>
  </si>
  <si>
    <t>Open star cluster with 120 stars</t>
  </si>
  <si>
    <t>Galaxy,elliptical 10.000 light years wide</t>
  </si>
  <si>
    <t>&gt; 2 billions of years old</t>
  </si>
  <si>
    <t>M103, age: 40 millions of years http://www.seds.org/~spider/ngc/ngc.cgi?581</t>
  </si>
  <si>
    <t>Cat Eye nebula</t>
  </si>
  <si>
    <t>Draconidi (anche Giacobinidi)</t>
  </si>
  <si>
    <t>Meteore dal 27 al 30Giugno, ZHR15</t>
  </si>
  <si>
    <t>Galaxy in Camelopardalis,spiral, 60.000 light years wide</t>
  </si>
  <si>
    <t>Galaxy,spiral,36.000 light years wide</t>
  </si>
  <si>
    <t>Globular faint star cluster in Libra</t>
  </si>
  <si>
    <t>Globular star cluster in Bootes</t>
  </si>
  <si>
    <t>Galaxy, lenticular in Sextans</t>
  </si>
  <si>
    <t>Galaxy, spiral in Leo Minor</t>
  </si>
  <si>
    <t>Galaxy, spiral in Virgo</t>
  </si>
  <si>
    <t>M104, Galassia Sombrero</t>
  </si>
  <si>
    <t>39'</t>
  </si>
  <si>
    <t>CIH</t>
  </si>
  <si>
    <t>WAZN</t>
  </si>
  <si>
    <t>MAG</t>
  </si>
  <si>
    <t>DIST</t>
  </si>
  <si>
    <t>A.R.</t>
  </si>
  <si>
    <t>DEC.</t>
  </si>
  <si>
    <t>Alfirk</t>
  </si>
  <si>
    <t>Alkes</t>
  </si>
  <si>
    <t>Color</t>
  </si>
  <si>
    <t>Bianco</t>
  </si>
  <si>
    <t>Caratteristiche</t>
  </si>
  <si>
    <t>Ammasso</t>
  </si>
  <si>
    <t>K3</t>
  </si>
  <si>
    <t>K0</t>
  </si>
  <si>
    <t>K1</t>
  </si>
  <si>
    <t>B8</t>
  </si>
  <si>
    <t>Alschain</t>
  </si>
  <si>
    <t>G8</t>
  </si>
  <si>
    <t>M3</t>
  </si>
  <si>
    <t>A1</t>
  </si>
  <si>
    <t>B1</t>
  </si>
  <si>
    <t>A2</t>
  </si>
  <si>
    <t>F2</t>
  </si>
  <si>
    <t>B2</t>
  </si>
  <si>
    <t>B3</t>
  </si>
  <si>
    <t>M2</t>
  </si>
  <si>
    <t>K2</t>
  </si>
  <si>
    <t>F0</t>
  </si>
  <si>
    <t>G0</t>
  </si>
  <si>
    <t>B7</t>
  </si>
  <si>
    <t>A3</t>
  </si>
  <si>
    <t>A0</t>
  </si>
  <si>
    <t>Doppia</t>
  </si>
  <si>
    <t>F8</t>
  </si>
  <si>
    <t>LUM</t>
  </si>
  <si>
    <t>A5</t>
  </si>
  <si>
    <t>Celeste</t>
  </si>
  <si>
    <t>Arancio</t>
  </si>
  <si>
    <t>F1</t>
  </si>
  <si>
    <t>A8</t>
  </si>
  <si>
    <t>B0</t>
  </si>
  <si>
    <t>B6</t>
  </si>
  <si>
    <t>12h23m08s</t>
  </si>
  <si>
    <t>12h30m00s</t>
  </si>
  <si>
    <t>18h51m42s</t>
  </si>
  <si>
    <t>+10°21'22"</t>
  </si>
  <si>
    <t>+01°54'29"</t>
  </si>
  <si>
    <t>19h11m26s</t>
  </si>
  <si>
    <t>+01°02'18"</t>
  </si>
  <si>
    <t>19h18m40s</t>
  </si>
  <si>
    <t>+06°33'03"</t>
  </si>
  <si>
    <t>19h42m56s</t>
  </si>
  <si>
    <t>-10°18'49"</t>
  </si>
  <si>
    <t>20h25m23s</t>
  </si>
  <si>
    <t>-24°47'44"</t>
  </si>
  <si>
    <t>21h40m38s</t>
  </si>
  <si>
    <t>-23°09'35"</t>
  </si>
  <si>
    <t>19h44m58s</t>
  </si>
  <si>
    <t>+50°32'13"</t>
  </si>
  <si>
    <t>20h06m04s</t>
  </si>
  <si>
    <t>+35°47'58"</t>
  </si>
  <si>
    <t>20h11m28s</t>
  </si>
  <si>
    <t>+35°52'00"</t>
  </si>
  <si>
    <t>19h05m29s</t>
  </si>
  <si>
    <t>età:128milioni di anni</t>
  </si>
  <si>
    <t>15millions of years old</t>
  </si>
  <si>
    <t>20millions of years old</t>
  </si>
  <si>
    <t>NGC 6749</t>
  </si>
  <si>
    <t>Globular star cluster in Aquila, 78Million of years old</t>
  </si>
  <si>
    <t>6,3'</t>
  </si>
  <si>
    <t>NGC 6760</t>
  </si>
  <si>
    <t>2,4'</t>
  </si>
  <si>
    <t>NGC 6781</t>
  </si>
  <si>
    <t>Globular star clusterinSculptor</t>
  </si>
  <si>
    <t>Cluster associated with nebulosity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</si>
</sst>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"/>
    <numFmt numFmtId="166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49" fontId="0" fillId="0" borderId="0" xfId="16" applyNumberFormat="1" applyAlignment="1">
      <alignment/>
    </xf>
    <xf numFmtId="49" fontId="0" fillId="0" borderId="0" xfId="16" applyNumberFormat="1" applyFont="1" applyAlignment="1">
      <alignment/>
    </xf>
    <xf numFmtId="0" fontId="0" fillId="0" borderId="0" xfId="0" applyFont="1" applyAlignment="1">
      <alignment/>
    </xf>
    <xf numFmtId="41" fontId="0" fillId="0" borderId="0" xfId="16" applyAlignment="1">
      <alignment/>
    </xf>
    <xf numFmtId="0" fontId="0" fillId="0" borderId="0" xfId="0" applyAlignment="1">
      <alignment vertical="top" wrapText="1"/>
    </xf>
    <xf numFmtId="0" fontId="0" fillId="0" borderId="0" xfId="0" applyAlignment="1" quotePrefix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41" fontId="0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99575"/>
          <c:h val="0.9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33CCCC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triangle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triangle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101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04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05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106"/>
            <c:spPr>
              <a:ln w="3175">
                <a:noFill/>
              </a:ln>
            </c:spPr>
            <c:marker>
              <c:symbol val="diamond"/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36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47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73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312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CCFFFF"/>
                </a:solidFill>
                <a:ln>
                  <a:solidFill>
                    <a:srgbClr val="CCFFFF"/>
                  </a:solidFill>
                </a:ln>
              </c:spPr>
            </c:marker>
          </c:dPt>
          <c:dLbls>
            <c:dLbl>
              <c:idx val="2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Polaris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Foglio1!$P$3:$P$435</c:f>
              <c:numCache/>
            </c:numRef>
          </c:xVal>
          <c:yVal>
            <c:numRef>
              <c:f>Foglio1!$V$3:$V$435</c:f>
              <c:numCache/>
            </c:numRef>
          </c:yVal>
          <c:smooth val="0"/>
        </c:ser>
        <c:axId val="16269527"/>
        <c:axId val="12208016"/>
      </c:scatterChart>
      <c:val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A.R.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1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08016"/>
        <c:crossesAt val="-90"/>
        <c:crossBetween val="midCat"/>
        <c:dispUnits/>
        <c:majorUnit val="1"/>
        <c:minorUnit val="0.5"/>
      </c:valAx>
      <c:valAx>
        <c:axId val="12208016"/>
        <c:scaling>
          <c:orientation val="minMax"/>
          <c:max val="9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Decl</a:t>
                </a:r>
              </a:p>
            </c:rich>
          </c:tx>
          <c:layout>
            <c:manualLayout>
              <c:xMode val="factor"/>
              <c:yMode val="factor"/>
              <c:x val="0.012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69527"/>
        <c:crossesAt val="0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2</xdr:row>
      <xdr:rowOff>76200</xdr:rowOff>
    </xdr:from>
    <xdr:to>
      <xdr:col>34</xdr:col>
      <xdr:colOff>533400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3925550" y="400050"/>
        <a:ext cx="71532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4"/>
  <sheetViews>
    <sheetView tabSelected="1" workbookViewId="0" topLeftCell="A1">
      <pane xSplit="1" ySplit="2" topLeftCell="C2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34" sqref="L234"/>
    </sheetView>
  </sheetViews>
  <sheetFormatPr defaultColWidth="9.140625" defaultRowHeight="12.75"/>
  <cols>
    <col min="2" max="2" width="23.421875" style="0" bestFit="1" customWidth="1"/>
    <col min="3" max="3" width="8.57421875" style="0" bestFit="1" customWidth="1"/>
    <col min="4" max="4" width="22.7109375" style="1" customWidth="1"/>
    <col min="5" max="5" width="19.7109375" style="0" customWidth="1"/>
    <col min="6" max="6" width="5.57421875" style="0" bestFit="1" customWidth="1"/>
    <col min="7" max="7" width="11.28125" style="17" bestFit="1" customWidth="1"/>
    <col min="8" max="8" width="7.00390625" style="0" bestFit="1" customWidth="1"/>
    <col min="9" max="9" width="9.140625" style="2" customWidth="1"/>
    <col min="10" max="10" width="11.421875" style="2" bestFit="1" customWidth="1"/>
    <col min="11" max="11" width="6.28125" style="0" customWidth="1"/>
    <col min="12" max="12" width="14.140625" style="0" customWidth="1"/>
    <col min="13" max="13" width="3.00390625" style="9" bestFit="1" customWidth="1"/>
    <col min="14" max="15" width="3.00390625" style="0" bestFit="1" customWidth="1"/>
    <col min="16" max="16" width="8.57421875" style="5" customWidth="1"/>
    <col min="17" max="17" width="4.140625" style="0" customWidth="1"/>
    <col min="18" max="18" width="4.8515625" style="0" customWidth="1"/>
    <col min="19" max="19" width="3.00390625" style="11" customWidth="1"/>
    <col min="20" max="20" width="3.00390625" style="0" customWidth="1"/>
    <col min="21" max="21" width="9.421875" style="11" customWidth="1"/>
    <col min="22" max="22" width="8.00390625" style="12" customWidth="1"/>
  </cols>
  <sheetData>
    <row r="1" spans="13:18" ht="12.75">
      <c r="M1"/>
      <c r="R1" t="s">
        <v>47</v>
      </c>
    </row>
    <row r="2" spans="2:32" s="20" customFormat="1" ht="12.75">
      <c r="B2" s="20" t="s">
        <v>3066</v>
      </c>
      <c r="C2" s="20" t="s">
        <v>3067</v>
      </c>
      <c r="D2" s="21" t="s">
        <v>3068</v>
      </c>
      <c r="E2" s="20" t="s">
        <v>2696</v>
      </c>
      <c r="F2" s="20" t="s">
        <v>3138</v>
      </c>
      <c r="G2" s="27" t="s">
        <v>3139</v>
      </c>
      <c r="H2" s="20" t="s">
        <v>3170</v>
      </c>
      <c r="I2" s="22" t="s">
        <v>3140</v>
      </c>
      <c r="J2" s="22" t="s">
        <v>3141</v>
      </c>
      <c r="K2" s="20" t="s">
        <v>3144</v>
      </c>
      <c r="L2" s="20" t="s">
        <v>3146</v>
      </c>
      <c r="M2" s="20" t="s">
        <v>43</v>
      </c>
      <c r="N2" s="20" t="s">
        <v>44</v>
      </c>
      <c r="O2" s="20" t="s">
        <v>45</v>
      </c>
      <c r="P2" s="23" t="s">
        <v>1711</v>
      </c>
      <c r="S2" s="24"/>
      <c r="U2" s="24"/>
      <c r="V2" s="25"/>
      <c r="AE2" s="22"/>
      <c r="AF2" s="22"/>
    </row>
    <row r="3" spans="1:22" ht="12.75">
      <c r="A3">
        <v>1</v>
      </c>
      <c r="B3" s="5" t="s">
        <v>1712</v>
      </c>
      <c r="C3" t="s">
        <v>718</v>
      </c>
      <c r="D3" s="1" t="s">
        <v>1093</v>
      </c>
      <c r="E3" s="13" t="s">
        <v>16</v>
      </c>
      <c r="F3">
        <v>3.2</v>
      </c>
      <c r="G3" s="17">
        <v>128</v>
      </c>
      <c r="H3">
        <v>64</v>
      </c>
      <c r="I3" s="2" t="s">
        <v>2575</v>
      </c>
      <c r="J3" s="3" t="s">
        <v>2609</v>
      </c>
      <c r="K3" t="s">
        <v>2057</v>
      </c>
      <c r="M3" s="9" t="str">
        <f aca="true" t="shared" si="0" ref="M3:M14">LEFT(I3,2)</f>
        <v>02</v>
      </c>
      <c r="N3" s="9" t="str">
        <f aca="true" t="shared" si="1" ref="N3:N14">MID(I3,4,2)</f>
        <v>58</v>
      </c>
      <c r="O3" s="9" t="str">
        <f aca="true" t="shared" si="2" ref="O3:O14">MID(I3,7,2)</f>
        <v>28</v>
      </c>
      <c r="P3" s="12">
        <f aca="true" t="shared" si="3" ref="P3:P14">LEFT(I3,2)+((MID(I3,4,2))/60)+((MID(I3,7,2))/360)</f>
        <v>3.0444444444444447</v>
      </c>
      <c r="Q3" s="8">
        <f aca="true" t="shared" si="4" ref="Q3:Q14">SIGN(R3)</f>
        <v>-1</v>
      </c>
      <c r="R3" s="9" t="str">
        <f aca="true" t="shared" si="5" ref="R3:R14">LEFT(J3,3)</f>
        <v>-40</v>
      </c>
      <c r="S3" s="9" t="str">
        <f aca="true" t="shared" si="6" ref="S3:S14">MID(J3,5,2)</f>
        <v>16</v>
      </c>
      <c r="T3" s="9" t="str">
        <f aca="true" t="shared" si="7" ref="T3:T14">MID(J3,8,2)</f>
        <v>57</v>
      </c>
      <c r="U3" s="11">
        <f aca="true" t="shared" si="8" ref="U3:U14">ABS(LEFT(J3,3))+(MID(J3,5,2)/60)+(MID(J3,8,2)/360)</f>
        <v>40.425</v>
      </c>
      <c r="V3" s="12">
        <f aca="true" t="shared" si="9" ref="V3:V14">U3*Q3</f>
        <v>-40.425</v>
      </c>
    </row>
    <row r="4" spans="1:22" ht="12.75">
      <c r="A4">
        <f aca="true" t="shared" si="10" ref="A4:A34">A3+1</f>
        <v>2</v>
      </c>
      <c r="B4" s="5" t="s">
        <v>1713</v>
      </c>
      <c r="C4" t="s">
        <v>663</v>
      </c>
      <c r="D4" s="1" t="s">
        <v>1093</v>
      </c>
      <c r="E4" s="13"/>
      <c r="F4">
        <v>0.5</v>
      </c>
      <c r="G4" s="17">
        <v>136</v>
      </c>
      <c r="H4">
        <v>856</v>
      </c>
      <c r="I4" s="4" t="s">
        <v>2576</v>
      </c>
      <c r="J4" s="3" t="s">
        <v>3041</v>
      </c>
      <c r="K4" t="s">
        <v>3160</v>
      </c>
      <c r="M4" s="9" t="str">
        <f t="shared" si="0"/>
        <v>01</v>
      </c>
      <c r="N4" s="9" t="str">
        <f t="shared" si="1"/>
        <v>37</v>
      </c>
      <c r="O4" s="9" t="str">
        <f t="shared" si="2"/>
        <v>56</v>
      </c>
      <c r="P4" s="12">
        <f t="shared" si="3"/>
        <v>1.7722222222222221</v>
      </c>
      <c r="Q4" s="8">
        <f t="shared" si="4"/>
        <v>-1</v>
      </c>
      <c r="R4" s="9" t="str">
        <f t="shared" si="5"/>
        <v>-57</v>
      </c>
      <c r="S4" s="9" t="str">
        <f t="shared" si="6"/>
        <v>12</v>
      </c>
      <c r="T4" s="9" t="str">
        <f t="shared" si="7"/>
        <v>43</v>
      </c>
      <c r="U4" s="11">
        <f t="shared" si="8"/>
        <v>57.31944444444445</v>
      </c>
      <c r="V4" s="12">
        <f t="shared" si="9"/>
        <v>-57.31944444444445</v>
      </c>
    </row>
    <row r="5" spans="1:22" ht="12.75">
      <c r="A5">
        <f t="shared" si="10"/>
        <v>3</v>
      </c>
      <c r="B5" s="5" t="s">
        <v>1714</v>
      </c>
      <c r="C5" t="s">
        <v>719</v>
      </c>
      <c r="E5" s="13"/>
      <c r="F5">
        <v>3.5</v>
      </c>
      <c r="G5" s="17">
        <v>19.8</v>
      </c>
      <c r="H5">
        <v>1.2</v>
      </c>
      <c r="I5" s="2" t="s">
        <v>2577</v>
      </c>
      <c r="J5" s="3" t="s">
        <v>3042</v>
      </c>
      <c r="K5" t="s">
        <v>2058</v>
      </c>
      <c r="L5" t="s">
        <v>1301</v>
      </c>
      <c r="M5" s="9" t="str">
        <f t="shared" si="0"/>
        <v>00</v>
      </c>
      <c r="N5" s="9" t="str">
        <f t="shared" si="1"/>
        <v>49</v>
      </c>
      <c r="O5" s="9" t="str">
        <f t="shared" si="2"/>
        <v>25</v>
      </c>
      <c r="P5" s="12">
        <f t="shared" si="3"/>
        <v>0.8861111111111111</v>
      </c>
      <c r="Q5" s="8">
        <f t="shared" si="4"/>
        <v>1</v>
      </c>
      <c r="R5" s="9" t="str">
        <f t="shared" si="5"/>
        <v>+57</v>
      </c>
      <c r="S5" s="9" t="str">
        <f t="shared" si="6"/>
        <v>50</v>
      </c>
      <c r="T5" s="9" t="str">
        <f t="shared" si="7"/>
        <v>32</v>
      </c>
      <c r="U5" s="11">
        <f t="shared" si="8"/>
        <v>57.922222222222224</v>
      </c>
      <c r="V5" s="12">
        <f t="shared" si="9"/>
        <v>57.922222222222224</v>
      </c>
    </row>
    <row r="6" spans="1:22" ht="12.75">
      <c r="A6">
        <f t="shared" si="10"/>
        <v>4</v>
      </c>
      <c r="B6" t="s">
        <v>1715</v>
      </c>
      <c r="C6" t="s">
        <v>664</v>
      </c>
      <c r="D6" s="1" t="s">
        <v>1094</v>
      </c>
      <c r="E6" s="13"/>
      <c r="F6">
        <v>1.3</v>
      </c>
      <c r="I6" s="2" t="s">
        <v>2578</v>
      </c>
      <c r="J6" s="3" t="s">
        <v>3043</v>
      </c>
      <c r="K6" t="s">
        <v>3176</v>
      </c>
      <c r="M6" s="9" t="str">
        <f t="shared" si="0"/>
        <v>12</v>
      </c>
      <c r="N6" s="9" t="str">
        <f t="shared" si="1"/>
        <v>26</v>
      </c>
      <c r="O6" s="9" t="str">
        <f t="shared" si="2"/>
        <v>48</v>
      </c>
      <c r="P6" s="12">
        <f t="shared" si="3"/>
        <v>12.566666666666666</v>
      </c>
      <c r="Q6" s="8">
        <f t="shared" si="4"/>
        <v>-1</v>
      </c>
      <c r="R6" s="9" t="str">
        <f t="shared" si="5"/>
        <v>-63</v>
      </c>
      <c r="S6" s="9" t="str">
        <f t="shared" si="6"/>
        <v>07</v>
      </c>
      <c r="T6" s="9" t="str">
        <f t="shared" si="7"/>
        <v>19</v>
      </c>
      <c r="U6" s="11">
        <f t="shared" si="8"/>
        <v>63.169444444444444</v>
      </c>
      <c r="V6" s="12">
        <f t="shared" si="9"/>
        <v>-63.169444444444444</v>
      </c>
    </row>
    <row r="7" spans="1:22" ht="12.75">
      <c r="A7">
        <f t="shared" si="10"/>
        <v>5</v>
      </c>
      <c r="B7" t="s">
        <v>1716</v>
      </c>
      <c r="C7" t="s">
        <v>717</v>
      </c>
      <c r="D7" s="1" t="s">
        <v>1717</v>
      </c>
      <c r="E7" s="13" t="s">
        <v>17</v>
      </c>
      <c r="F7">
        <v>4.3</v>
      </c>
      <c r="G7" s="17">
        <v>180</v>
      </c>
      <c r="H7">
        <v>49</v>
      </c>
      <c r="I7" s="4" t="s">
        <v>2579</v>
      </c>
      <c r="J7" s="3" t="s">
        <v>3044</v>
      </c>
      <c r="K7" t="s">
        <v>483</v>
      </c>
      <c r="M7" s="9" t="str">
        <f t="shared" si="0"/>
        <v>08</v>
      </c>
      <c r="N7" s="9" t="str">
        <f t="shared" si="1"/>
        <v>58</v>
      </c>
      <c r="O7" s="9" t="str">
        <f t="shared" si="2"/>
        <v>44</v>
      </c>
      <c r="P7" s="12">
        <f t="shared" si="3"/>
        <v>9.088888888888889</v>
      </c>
      <c r="Q7" s="8">
        <f t="shared" si="4"/>
        <v>1</v>
      </c>
      <c r="R7" s="9" t="str">
        <f t="shared" si="5"/>
        <v>+11</v>
      </c>
      <c r="S7" s="9" t="str">
        <f t="shared" si="6"/>
        <v>50</v>
      </c>
      <c r="T7" s="9" t="str">
        <f t="shared" si="7"/>
        <v>32</v>
      </c>
      <c r="U7" s="11">
        <f t="shared" si="8"/>
        <v>11.922222222222222</v>
      </c>
      <c r="V7" s="12">
        <f t="shared" si="9"/>
        <v>11.922222222222222</v>
      </c>
    </row>
    <row r="8" spans="1:22" ht="12.75">
      <c r="A8">
        <f t="shared" si="10"/>
        <v>6</v>
      </c>
      <c r="B8" t="s">
        <v>1718</v>
      </c>
      <c r="C8" t="s">
        <v>748</v>
      </c>
      <c r="D8" s="1" t="s">
        <v>1095</v>
      </c>
      <c r="E8" s="13" t="s">
        <v>2247</v>
      </c>
      <c r="F8">
        <v>3.4</v>
      </c>
      <c r="G8" s="17">
        <v>311</v>
      </c>
      <c r="H8">
        <v>309</v>
      </c>
      <c r="I8" s="2" t="s">
        <v>2580</v>
      </c>
      <c r="J8" s="2" t="s">
        <v>3045</v>
      </c>
      <c r="K8" t="s">
        <v>3163</v>
      </c>
      <c r="M8" s="9" t="str">
        <f t="shared" si="0"/>
        <v>10</v>
      </c>
      <c r="N8" s="9" t="str">
        <f t="shared" si="1"/>
        <v>16</v>
      </c>
      <c r="O8" s="9" t="str">
        <f t="shared" si="2"/>
        <v>56</v>
      </c>
      <c r="P8" s="12">
        <f t="shared" si="3"/>
        <v>10.422222222222222</v>
      </c>
      <c r="Q8" s="8">
        <f t="shared" si="4"/>
        <v>1</v>
      </c>
      <c r="R8" s="9" t="str">
        <f t="shared" si="5"/>
        <v>+23</v>
      </c>
      <c r="S8" s="9" t="str">
        <f t="shared" si="6"/>
        <v>23</v>
      </c>
      <c r="T8" s="9" t="str">
        <f t="shared" si="7"/>
        <v>43</v>
      </c>
      <c r="U8" s="11">
        <f t="shared" si="8"/>
        <v>23.502777777777776</v>
      </c>
      <c r="V8" s="12">
        <f t="shared" si="9"/>
        <v>23.502777777777776</v>
      </c>
    </row>
    <row r="9" spans="1:22" ht="12.75">
      <c r="A9">
        <f t="shared" si="10"/>
        <v>7</v>
      </c>
      <c r="B9" t="s">
        <v>1719</v>
      </c>
      <c r="C9" t="s">
        <v>749</v>
      </c>
      <c r="D9" s="1" t="s">
        <v>1720</v>
      </c>
      <c r="E9" s="13" t="s">
        <v>2248</v>
      </c>
      <c r="F9">
        <v>1.5</v>
      </c>
      <c r="G9" s="17">
        <v>447</v>
      </c>
      <c r="H9">
        <v>3700</v>
      </c>
      <c r="I9" s="2" t="s">
        <v>2581</v>
      </c>
      <c r="J9" s="2" t="s">
        <v>2582</v>
      </c>
      <c r="K9" t="s">
        <v>1534</v>
      </c>
      <c r="M9" s="9" t="str">
        <f t="shared" si="0"/>
        <v>06</v>
      </c>
      <c r="N9" s="9" t="str">
        <f t="shared" si="1"/>
        <v>58</v>
      </c>
      <c r="O9" s="9" t="str">
        <f t="shared" si="2"/>
        <v>49</v>
      </c>
      <c r="P9" s="12">
        <f t="shared" si="3"/>
        <v>7.102777777777778</v>
      </c>
      <c r="Q9" s="8">
        <f t="shared" si="4"/>
        <v>-1</v>
      </c>
      <c r="R9" s="9" t="str">
        <f t="shared" si="5"/>
        <v>-28</v>
      </c>
      <c r="S9" s="9" t="str">
        <f t="shared" si="6"/>
        <v>58</v>
      </c>
      <c r="T9" s="9" t="str">
        <f t="shared" si="7"/>
        <v>20</v>
      </c>
      <c r="U9" s="11">
        <f t="shared" si="8"/>
        <v>29.022222222222222</v>
      </c>
      <c r="V9" s="12">
        <f t="shared" si="9"/>
        <v>-29.022222222222222</v>
      </c>
    </row>
    <row r="10" spans="1:22" ht="12.75">
      <c r="A10">
        <f t="shared" si="10"/>
        <v>8</v>
      </c>
      <c r="B10" s="5" t="s">
        <v>1721</v>
      </c>
      <c r="C10" t="s">
        <v>771</v>
      </c>
      <c r="E10" s="13" t="s">
        <v>2249</v>
      </c>
      <c r="F10">
        <v>4.9</v>
      </c>
      <c r="G10" s="17">
        <v>209</v>
      </c>
      <c r="H10">
        <v>37</v>
      </c>
      <c r="I10" s="2" t="s">
        <v>261</v>
      </c>
      <c r="J10" s="2" t="s">
        <v>2583</v>
      </c>
      <c r="K10" t="s">
        <v>3149</v>
      </c>
      <c r="M10" s="9" t="str">
        <f t="shared" si="0"/>
        <v>01</v>
      </c>
      <c r="N10" s="9" t="str">
        <f t="shared" si="1"/>
        <v>22</v>
      </c>
      <c r="O10" s="9" t="str">
        <f t="shared" si="2"/>
        <v>38</v>
      </c>
      <c r="P10" s="12">
        <f t="shared" si="3"/>
        <v>1.4722222222222223</v>
      </c>
      <c r="Q10" s="8">
        <f t="shared" si="4"/>
        <v>1</v>
      </c>
      <c r="R10" s="9" t="str">
        <f t="shared" si="5"/>
        <v>+45</v>
      </c>
      <c r="S10" s="9" t="str">
        <f t="shared" si="6"/>
        <v>33</v>
      </c>
      <c r="T10" s="9" t="str">
        <f t="shared" si="7"/>
        <v>20</v>
      </c>
      <c r="U10" s="11">
        <f t="shared" si="8"/>
        <v>45.605555555555554</v>
      </c>
      <c r="V10" s="12">
        <f t="shared" si="9"/>
        <v>45.605555555555554</v>
      </c>
    </row>
    <row r="11" spans="1:22" ht="12.75">
      <c r="A11">
        <f t="shared" si="10"/>
        <v>9</v>
      </c>
      <c r="B11" t="s">
        <v>2250</v>
      </c>
      <c r="C11" t="s">
        <v>779</v>
      </c>
      <c r="D11" s="1" t="s">
        <v>1096</v>
      </c>
      <c r="E11" s="13" t="s">
        <v>3069</v>
      </c>
      <c r="F11">
        <v>0.6</v>
      </c>
      <c r="G11" s="17">
        <v>1020</v>
      </c>
      <c r="H11">
        <v>43904</v>
      </c>
      <c r="I11" s="2" t="s">
        <v>424</v>
      </c>
      <c r="J11" s="2" t="s">
        <v>3046</v>
      </c>
      <c r="K11" t="s">
        <v>3156</v>
      </c>
      <c r="M11" s="9" t="str">
        <f t="shared" si="0"/>
        <v>14</v>
      </c>
      <c r="N11" s="9" t="str">
        <f t="shared" si="1"/>
        <v>04</v>
      </c>
      <c r="O11" s="9" t="str">
        <f t="shared" si="2"/>
        <v>06</v>
      </c>
      <c r="P11" s="12">
        <f t="shared" si="3"/>
        <v>14.083333333333334</v>
      </c>
      <c r="Q11" s="8">
        <f t="shared" si="4"/>
        <v>-1</v>
      </c>
      <c r="R11" s="9" t="str">
        <f t="shared" si="5"/>
        <v>-60</v>
      </c>
      <c r="S11" s="9" t="str">
        <f t="shared" si="6"/>
        <v>23</v>
      </c>
      <c r="T11" s="9" t="str">
        <f t="shared" si="7"/>
        <v>43</v>
      </c>
      <c r="U11" s="11">
        <f t="shared" si="8"/>
        <v>60.50277777777778</v>
      </c>
      <c r="V11" s="12">
        <f t="shared" si="9"/>
        <v>-60.50277777777778</v>
      </c>
    </row>
    <row r="12" spans="1:22" ht="22.5">
      <c r="A12">
        <f t="shared" si="10"/>
        <v>10</v>
      </c>
      <c r="B12" t="s">
        <v>1722</v>
      </c>
      <c r="C12" t="s">
        <v>750</v>
      </c>
      <c r="D12" s="1" t="s">
        <v>1723</v>
      </c>
      <c r="E12" s="13" t="s">
        <v>1097</v>
      </c>
      <c r="F12">
        <v>3.5</v>
      </c>
      <c r="G12" s="17">
        <v>146</v>
      </c>
      <c r="H12">
        <v>62</v>
      </c>
      <c r="I12" s="2" t="s">
        <v>304</v>
      </c>
      <c r="J12" s="2" t="s">
        <v>3047</v>
      </c>
      <c r="K12" t="s">
        <v>2059</v>
      </c>
      <c r="M12" s="9" t="str">
        <f t="shared" si="0"/>
        <v>04</v>
      </c>
      <c r="N12" s="9" t="str">
        <f t="shared" si="1"/>
        <v>28</v>
      </c>
      <c r="O12" s="9" t="str">
        <f t="shared" si="2"/>
        <v>54</v>
      </c>
      <c r="P12" s="12">
        <f t="shared" si="3"/>
        <v>4.616666666666667</v>
      </c>
      <c r="Q12" s="8">
        <f t="shared" si="4"/>
        <v>1</v>
      </c>
      <c r="R12" s="9" t="str">
        <f t="shared" si="5"/>
        <v>+19</v>
      </c>
      <c r="S12" s="9" t="str">
        <f t="shared" si="6"/>
        <v>11</v>
      </c>
      <c r="T12" s="9" t="str">
        <f t="shared" si="7"/>
        <v>35</v>
      </c>
      <c r="U12" s="11">
        <f t="shared" si="8"/>
        <v>19.280555555555555</v>
      </c>
      <c r="V12" s="12">
        <f t="shared" si="9"/>
        <v>19.280555555555555</v>
      </c>
    </row>
    <row r="13" spans="1:22" ht="12.75">
      <c r="A13">
        <f t="shared" si="10"/>
        <v>11</v>
      </c>
      <c r="B13" t="s">
        <v>1724</v>
      </c>
      <c r="C13" t="s">
        <v>900</v>
      </c>
      <c r="E13" s="13" t="s">
        <v>2251</v>
      </c>
      <c r="F13" s="10">
        <v>4.8</v>
      </c>
      <c r="H13" s="10"/>
      <c r="I13" s="2" t="s">
        <v>2061</v>
      </c>
      <c r="J13" s="2" t="s">
        <v>2060</v>
      </c>
      <c r="K13" t="s">
        <v>3162</v>
      </c>
      <c r="M13" s="9" t="str">
        <f t="shared" si="0"/>
        <v>18</v>
      </c>
      <c r="N13" s="9" t="str">
        <f t="shared" si="1"/>
        <v>54</v>
      </c>
      <c r="O13" s="9" t="str">
        <f t="shared" si="2"/>
        <v>10</v>
      </c>
      <c r="P13" s="12">
        <f t="shared" si="3"/>
        <v>18.927777777777777</v>
      </c>
      <c r="Q13" s="8">
        <f t="shared" si="4"/>
        <v>-1</v>
      </c>
      <c r="R13" s="9" t="str">
        <f t="shared" si="5"/>
        <v>-22</v>
      </c>
      <c r="S13" s="9" t="str">
        <f t="shared" si="6"/>
        <v>44</v>
      </c>
      <c r="T13" s="9" t="str">
        <f t="shared" si="7"/>
        <v>42</v>
      </c>
      <c r="U13" s="11">
        <f t="shared" si="8"/>
        <v>22.85</v>
      </c>
      <c r="V13" s="12">
        <f t="shared" si="9"/>
        <v>-22.85</v>
      </c>
    </row>
    <row r="14" spans="1:22" ht="12.75">
      <c r="A14">
        <f t="shared" si="10"/>
        <v>12</v>
      </c>
      <c r="B14" t="s">
        <v>1725</v>
      </c>
      <c r="C14" t="s">
        <v>770</v>
      </c>
      <c r="D14" s="1" t="s">
        <v>1726</v>
      </c>
      <c r="E14" s="13" t="s">
        <v>2252</v>
      </c>
      <c r="F14">
        <v>3</v>
      </c>
      <c r="G14" s="17">
        <v>4660</v>
      </c>
      <c r="H14" s="10"/>
      <c r="I14" s="2" t="s">
        <v>293</v>
      </c>
      <c r="J14" s="2" t="s">
        <v>3048</v>
      </c>
      <c r="K14" t="s">
        <v>57</v>
      </c>
      <c r="M14" s="9" t="str">
        <f t="shared" si="0"/>
        <v>05</v>
      </c>
      <c r="N14" s="9" t="str">
        <f t="shared" si="1"/>
        <v>02</v>
      </c>
      <c r="O14" s="9" t="str">
        <f t="shared" si="2"/>
        <v>19</v>
      </c>
      <c r="P14" s="12">
        <f t="shared" si="3"/>
        <v>5.086111111111111</v>
      </c>
      <c r="Q14" s="8">
        <f t="shared" si="4"/>
        <v>1</v>
      </c>
      <c r="R14" s="9" t="str">
        <f t="shared" si="5"/>
        <v>+43</v>
      </c>
      <c r="S14" s="9" t="str">
        <f t="shared" si="6"/>
        <v>49</v>
      </c>
      <c r="T14" s="9" t="str">
        <f t="shared" si="7"/>
        <v>50</v>
      </c>
      <c r="U14" s="11">
        <f t="shared" si="8"/>
        <v>43.955555555555556</v>
      </c>
      <c r="V14" s="12">
        <f t="shared" si="9"/>
        <v>43.955555555555556</v>
      </c>
    </row>
    <row r="15" spans="1:22" ht="12.75">
      <c r="A15">
        <f t="shared" si="10"/>
        <v>13</v>
      </c>
      <c r="B15" s="5" t="s">
        <v>1727</v>
      </c>
      <c r="C15" t="s">
        <v>820</v>
      </c>
      <c r="D15" s="1" t="s">
        <v>522</v>
      </c>
      <c r="E15" s="13" t="s">
        <v>2253</v>
      </c>
      <c r="F15">
        <v>3</v>
      </c>
      <c r="G15" s="17">
        <v>176</v>
      </c>
      <c r="H15">
        <v>148</v>
      </c>
      <c r="I15" s="2" t="s">
        <v>425</v>
      </c>
      <c r="J15" s="2" t="s">
        <v>3049</v>
      </c>
      <c r="M15" s="9" t="str">
        <f aca="true" t="shared" si="11" ref="M15:M46">LEFT(I15,2)</f>
        <v>21</v>
      </c>
      <c r="N15" s="9" t="str">
        <f aca="true" t="shared" si="12" ref="N15:N46">MID(I15,4,2)</f>
        <v>54</v>
      </c>
      <c r="O15" s="9" t="str">
        <f aca="true" t="shared" si="13" ref="O15:O46">MID(I15,7,2)</f>
        <v>14</v>
      </c>
      <c r="P15" s="12">
        <f aca="true" t="shared" si="14" ref="P15:P34">LEFT(I15,2)+((MID(I15,4,2))/60)+((MID(I15,7,2))/360)</f>
        <v>21.938888888888886</v>
      </c>
      <c r="Q15" s="8">
        <f aca="true" t="shared" si="15" ref="Q15:Q46">SIGN(R15)</f>
        <v>-1</v>
      </c>
      <c r="R15" s="9" t="str">
        <f aca="true" t="shared" si="16" ref="R15:R46">LEFT(J15,3)</f>
        <v>-37</v>
      </c>
      <c r="S15" s="9" t="str">
        <f aca="true" t="shared" si="17" ref="S15:S46">MID(J15,5,2)</f>
        <v>20</v>
      </c>
      <c r="T15" s="9" t="str">
        <f aca="true" t="shared" si="18" ref="T15:T46">MID(J15,8,2)</f>
        <v>44</v>
      </c>
      <c r="U15" s="11">
        <f aca="true" t="shared" si="19" ref="U15:U46">ABS(LEFT(J15,3))+(MID(J15,5,2)/60)+(MID(J15,8,2)/360)</f>
        <v>37.455555555555556</v>
      </c>
      <c r="V15" s="12">
        <f aca="true" t="shared" si="20" ref="V15:V34">U15*Q15</f>
        <v>-37.455555555555556</v>
      </c>
    </row>
    <row r="16" spans="1:22" ht="22.5">
      <c r="A16">
        <f t="shared" si="10"/>
        <v>14</v>
      </c>
      <c r="B16" t="s">
        <v>1027</v>
      </c>
      <c r="C16" t="s">
        <v>899</v>
      </c>
      <c r="D16" s="1" t="s">
        <v>1728</v>
      </c>
      <c r="E16" s="13" t="s">
        <v>2254</v>
      </c>
      <c r="F16">
        <v>4.2</v>
      </c>
      <c r="G16" s="17">
        <v>435</v>
      </c>
      <c r="H16">
        <v>290</v>
      </c>
      <c r="I16" s="2" t="s">
        <v>426</v>
      </c>
      <c r="J16" s="2" t="s">
        <v>3050</v>
      </c>
      <c r="K16" t="s">
        <v>2062</v>
      </c>
      <c r="M16" s="9" t="str">
        <f t="shared" si="11"/>
        <v>20</v>
      </c>
      <c r="N16" s="9" t="str">
        <f t="shared" si="12"/>
        <v>17</v>
      </c>
      <c r="O16" s="9" t="str">
        <f t="shared" si="13"/>
        <v>54</v>
      </c>
      <c r="P16" s="12">
        <f t="shared" si="14"/>
        <v>20.433333333333334</v>
      </c>
      <c r="Q16" s="8">
        <f t="shared" si="15"/>
        <v>-1</v>
      </c>
      <c r="R16" s="9" t="str">
        <f t="shared" si="16"/>
        <v>-12</v>
      </c>
      <c r="S16" s="9" t="str">
        <f t="shared" si="17"/>
        <v>29</v>
      </c>
      <c r="T16" s="9" t="str">
        <f t="shared" si="18"/>
        <v>41</v>
      </c>
      <c r="U16" s="11">
        <f t="shared" si="19"/>
        <v>12.597222222222221</v>
      </c>
      <c r="V16" s="12">
        <f t="shared" si="20"/>
        <v>-12.597222222222221</v>
      </c>
    </row>
    <row r="17" spans="1:22" ht="22.5">
      <c r="A17">
        <f t="shared" si="10"/>
        <v>15</v>
      </c>
      <c r="B17" t="s">
        <v>1028</v>
      </c>
      <c r="C17" t="s">
        <v>898</v>
      </c>
      <c r="D17" s="1" t="s">
        <v>1728</v>
      </c>
      <c r="E17" s="13" t="s">
        <v>2255</v>
      </c>
      <c r="F17">
        <v>3.6</v>
      </c>
      <c r="G17" s="17">
        <v>99</v>
      </c>
      <c r="H17">
        <v>28</v>
      </c>
      <c r="I17" s="2" t="s">
        <v>427</v>
      </c>
      <c r="J17" s="2" t="s">
        <v>3051</v>
      </c>
      <c r="K17" t="s">
        <v>3153</v>
      </c>
      <c r="L17" t="s">
        <v>3168</v>
      </c>
      <c r="M17" s="9" t="str">
        <f t="shared" si="11"/>
        <v>20</v>
      </c>
      <c r="N17" s="9" t="str">
        <f t="shared" si="12"/>
        <v>18</v>
      </c>
      <c r="O17" s="9" t="str">
        <f t="shared" si="13"/>
        <v>19</v>
      </c>
      <c r="P17" s="12">
        <f t="shared" si="14"/>
        <v>20.352777777777778</v>
      </c>
      <c r="Q17" s="8">
        <f t="shared" si="15"/>
        <v>-1</v>
      </c>
      <c r="R17" s="9" t="str">
        <f t="shared" si="16"/>
        <v>-12</v>
      </c>
      <c r="S17" s="9" t="str">
        <f t="shared" si="17"/>
        <v>31</v>
      </c>
      <c r="T17" s="9" t="str">
        <f t="shared" si="18"/>
        <v>53</v>
      </c>
      <c r="U17" s="11">
        <f t="shared" si="19"/>
        <v>12.66388888888889</v>
      </c>
      <c r="V17" s="12">
        <f t="shared" si="20"/>
        <v>-12.66388888888889</v>
      </c>
    </row>
    <row r="18" spans="1:22" ht="12.75">
      <c r="A18">
        <f t="shared" si="10"/>
        <v>16</v>
      </c>
      <c r="B18" t="s">
        <v>1729</v>
      </c>
      <c r="C18" t="s">
        <v>654</v>
      </c>
      <c r="D18" s="1" t="s">
        <v>1098</v>
      </c>
      <c r="E18" s="13" t="s">
        <v>2256</v>
      </c>
      <c r="F18">
        <v>3.2</v>
      </c>
      <c r="G18" s="17">
        <v>45</v>
      </c>
      <c r="H18">
        <v>8.3</v>
      </c>
      <c r="I18" s="2" t="s">
        <v>428</v>
      </c>
      <c r="J18" s="2" t="s">
        <v>230</v>
      </c>
      <c r="M18" s="9" t="str">
        <f t="shared" si="11"/>
        <v>09</v>
      </c>
      <c r="N18" s="9" t="str">
        <f t="shared" si="12"/>
        <v>33</v>
      </c>
      <c r="O18" s="9" t="str">
        <f t="shared" si="13"/>
        <v>09</v>
      </c>
      <c r="P18" s="12">
        <f t="shared" si="14"/>
        <v>9.575000000000001</v>
      </c>
      <c r="Q18" s="8">
        <f t="shared" si="15"/>
        <v>1</v>
      </c>
      <c r="R18" s="9" t="str">
        <f t="shared" si="16"/>
        <v>+51</v>
      </c>
      <c r="S18" s="9" t="str">
        <f t="shared" si="17"/>
        <v>39</v>
      </c>
      <c r="T18" s="9" t="str">
        <f t="shared" si="18"/>
        <v>17</v>
      </c>
      <c r="U18" s="11">
        <f t="shared" si="19"/>
        <v>51.69722222222222</v>
      </c>
      <c r="V18" s="12">
        <f t="shared" si="20"/>
        <v>51.69722222222222</v>
      </c>
    </row>
    <row r="19" spans="1:22" ht="12.75">
      <c r="A19">
        <f t="shared" si="10"/>
        <v>17</v>
      </c>
      <c r="B19" t="s">
        <v>1730</v>
      </c>
      <c r="C19" t="s">
        <v>897</v>
      </c>
      <c r="D19" s="1" t="s">
        <v>1099</v>
      </c>
      <c r="E19" s="13" t="s">
        <v>2257</v>
      </c>
      <c r="F19">
        <v>5.5</v>
      </c>
      <c r="G19" s="17">
        <v>267</v>
      </c>
      <c r="H19">
        <v>36</v>
      </c>
      <c r="I19" s="2" t="s">
        <v>429</v>
      </c>
      <c r="J19" s="2" t="s">
        <v>231</v>
      </c>
      <c r="K19" t="s">
        <v>3166</v>
      </c>
      <c r="M19" s="9" t="str">
        <f t="shared" si="11"/>
        <v>22</v>
      </c>
      <c r="N19" s="9" t="str">
        <f t="shared" si="12"/>
        <v>29</v>
      </c>
      <c r="O19" s="9" t="str">
        <f t="shared" si="13"/>
        <v>57</v>
      </c>
      <c r="P19" s="12">
        <f t="shared" si="14"/>
        <v>22.64166666666667</v>
      </c>
      <c r="Q19" s="8">
        <f t="shared" si="15"/>
        <v>1</v>
      </c>
      <c r="R19" s="9" t="str">
        <f t="shared" si="16"/>
        <v>+78</v>
      </c>
      <c r="S19" s="9" t="str">
        <f t="shared" si="17"/>
        <v>51</v>
      </c>
      <c r="T19" s="9" t="str">
        <f t="shared" si="18"/>
        <v>05</v>
      </c>
      <c r="U19" s="11">
        <f t="shared" si="19"/>
        <v>78.86388888888888</v>
      </c>
      <c r="V19" s="12">
        <f t="shared" si="20"/>
        <v>78.86388888888888</v>
      </c>
    </row>
    <row r="20" spans="1:22" ht="12.75">
      <c r="A20">
        <f t="shared" si="10"/>
        <v>18</v>
      </c>
      <c r="B20" t="s">
        <v>1731</v>
      </c>
      <c r="C20" t="s">
        <v>847</v>
      </c>
      <c r="E20" s="13" t="s">
        <v>2258</v>
      </c>
      <c r="F20">
        <v>4.5</v>
      </c>
      <c r="G20" s="17">
        <v>196</v>
      </c>
      <c r="H20">
        <v>48</v>
      </c>
      <c r="I20" s="2" t="s">
        <v>2584</v>
      </c>
      <c r="J20" s="2" t="s">
        <v>187</v>
      </c>
      <c r="K20" t="s">
        <v>3162</v>
      </c>
      <c r="M20" s="9" t="str">
        <f t="shared" si="11"/>
        <v>09</v>
      </c>
      <c r="N20" s="9" t="str">
        <f t="shared" si="12"/>
        <v>24</v>
      </c>
      <c r="O20" s="9" t="str">
        <f t="shared" si="13"/>
        <v>55</v>
      </c>
      <c r="P20" s="12">
        <f t="shared" si="14"/>
        <v>9.552777777777779</v>
      </c>
      <c r="Q20" s="8">
        <f t="shared" si="15"/>
        <v>1</v>
      </c>
      <c r="R20" s="9" t="str">
        <f t="shared" si="16"/>
        <v>+26</v>
      </c>
      <c r="S20" s="9" t="str">
        <f t="shared" si="17"/>
        <v>09</v>
      </c>
      <c r="T20" s="9" t="str">
        <f t="shared" si="18"/>
        <v>48</v>
      </c>
      <c r="U20" s="11">
        <f t="shared" si="19"/>
        <v>26.28333333333333</v>
      </c>
      <c r="V20" s="12">
        <f t="shared" si="20"/>
        <v>26.28333333333333</v>
      </c>
    </row>
    <row r="21" spans="1:22" ht="12.75">
      <c r="A21">
        <f t="shared" si="10"/>
        <v>19</v>
      </c>
      <c r="B21" t="s">
        <v>1732</v>
      </c>
      <c r="C21" t="s">
        <v>859</v>
      </c>
      <c r="D21" s="1" t="s">
        <v>1100</v>
      </c>
      <c r="E21" s="13" t="s">
        <v>2259</v>
      </c>
      <c r="F21">
        <v>4.4</v>
      </c>
      <c r="G21" s="17">
        <v>270</v>
      </c>
      <c r="H21">
        <v>92</v>
      </c>
      <c r="I21" s="2" t="s">
        <v>430</v>
      </c>
      <c r="J21" s="2" t="s">
        <v>1963</v>
      </c>
      <c r="K21" t="s">
        <v>3150</v>
      </c>
      <c r="M21" s="9" t="str">
        <f t="shared" si="11"/>
        <v>08</v>
      </c>
      <c r="N21" s="9" t="str">
        <f t="shared" si="12"/>
        <v>38</v>
      </c>
      <c r="O21" s="9" t="str">
        <f t="shared" si="13"/>
        <v>60</v>
      </c>
      <c r="P21" s="12">
        <f t="shared" si="14"/>
        <v>8.799999999999999</v>
      </c>
      <c r="Q21" s="8">
        <f t="shared" si="15"/>
        <v>1</v>
      </c>
      <c r="R21" s="9" t="str">
        <f t="shared" si="16"/>
        <v>+03</v>
      </c>
      <c r="S21" s="9" t="str">
        <f t="shared" si="17"/>
        <v>19</v>
      </c>
      <c r="T21" s="9" t="str">
        <f t="shared" si="18"/>
        <v>43</v>
      </c>
      <c r="U21" s="11">
        <f t="shared" si="19"/>
        <v>3.436111111111111</v>
      </c>
      <c r="V21" s="12">
        <f t="shared" si="20"/>
        <v>3.436111111111111</v>
      </c>
    </row>
    <row r="22" spans="1:22" ht="12.75">
      <c r="A22">
        <f t="shared" si="10"/>
        <v>20</v>
      </c>
      <c r="B22" t="s">
        <v>1733</v>
      </c>
      <c r="C22" t="s">
        <v>665</v>
      </c>
      <c r="D22" s="1" t="s">
        <v>1734</v>
      </c>
      <c r="E22" s="13"/>
      <c r="F22">
        <v>3</v>
      </c>
      <c r="G22" s="17">
        <v>70</v>
      </c>
      <c r="H22">
        <v>45</v>
      </c>
      <c r="I22" s="2" t="s">
        <v>431</v>
      </c>
      <c r="J22" s="2" t="s">
        <v>27</v>
      </c>
      <c r="K22" t="s">
        <v>523</v>
      </c>
      <c r="M22" s="9" t="str">
        <f t="shared" si="11"/>
        <v>20</v>
      </c>
      <c r="N22" s="9" t="str">
        <f t="shared" si="12"/>
        <v>37</v>
      </c>
      <c r="O22" s="9" t="str">
        <f t="shared" si="13"/>
        <v>34</v>
      </c>
      <c r="P22" s="12">
        <f t="shared" si="14"/>
        <v>20.711111111111112</v>
      </c>
      <c r="Q22" s="8">
        <f t="shared" si="15"/>
        <v>-1</v>
      </c>
      <c r="R22" s="9" t="str">
        <f t="shared" si="16"/>
        <v>-47</v>
      </c>
      <c r="S22" s="9" t="str">
        <f t="shared" si="17"/>
        <v>17</v>
      </c>
      <c r="T22" s="9" t="str">
        <f t="shared" si="18"/>
        <v>29</v>
      </c>
      <c r="U22" s="11">
        <f t="shared" si="19"/>
        <v>47.36388888888889</v>
      </c>
      <c r="V22" s="12">
        <f t="shared" si="20"/>
        <v>-47.36388888888889</v>
      </c>
    </row>
    <row r="23" spans="1:22" ht="45">
      <c r="A23">
        <f t="shared" si="10"/>
        <v>21</v>
      </c>
      <c r="B23" t="s">
        <v>1735</v>
      </c>
      <c r="C23" t="s">
        <v>1444</v>
      </c>
      <c r="D23" s="1" t="s">
        <v>1101</v>
      </c>
      <c r="E23" s="13" t="s">
        <v>1107</v>
      </c>
      <c r="F23">
        <v>3.6</v>
      </c>
      <c r="G23" s="17">
        <v>124</v>
      </c>
      <c r="H23">
        <v>41</v>
      </c>
      <c r="I23" s="2" t="s">
        <v>432</v>
      </c>
      <c r="J23" s="2" t="s">
        <v>1964</v>
      </c>
      <c r="M23" s="9" t="str">
        <f t="shared" si="11"/>
        <v>18</v>
      </c>
      <c r="N23" s="9" t="str">
        <f t="shared" si="12"/>
        <v>06</v>
      </c>
      <c r="O23" s="9" t="str">
        <f t="shared" si="13"/>
        <v>06</v>
      </c>
      <c r="P23" s="12">
        <f t="shared" si="14"/>
        <v>18.116666666666667</v>
      </c>
      <c r="Q23" s="8">
        <f t="shared" si="15"/>
        <v>-1</v>
      </c>
      <c r="R23" s="9" t="str">
        <f t="shared" si="16"/>
        <v>-30</v>
      </c>
      <c r="S23" s="9" t="str">
        <f t="shared" si="17"/>
        <v>25</v>
      </c>
      <c r="T23" s="9" t="str">
        <f t="shared" si="18"/>
        <v>36</v>
      </c>
      <c r="U23" s="11">
        <f t="shared" si="19"/>
        <v>30.51666666666667</v>
      </c>
      <c r="V23" s="12">
        <f t="shared" si="20"/>
        <v>-30.51666666666667</v>
      </c>
    </row>
    <row r="24" spans="1:22" ht="22.5">
      <c r="A24">
        <f t="shared" si="10"/>
        <v>22</v>
      </c>
      <c r="B24" t="s">
        <v>1736</v>
      </c>
      <c r="C24" t="s">
        <v>860</v>
      </c>
      <c r="D24" s="1" t="s">
        <v>3145</v>
      </c>
      <c r="E24" s="13" t="s">
        <v>1108</v>
      </c>
      <c r="F24">
        <v>1.8</v>
      </c>
      <c r="G24" s="17">
        <v>1125</v>
      </c>
      <c r="H24">
        <v>18030</v>
      </c>
      <c r="I24" s="2" t="s">
        <v>266</v>
      </c>
      <c r="J24" s="2" t="s">
        <v>2585</v>
      </c>
      <c r="K24" t="s">
        <v>1534</v>
      </c>
      <c r="M24" s="9" t="str">
        <f t="shared" si="11"/>
        <v>08</v>
      </c>
      <c r="N24" s="9" t="str">
        <f t="shared" si="12"/>
        <v>09</v>
      </c>
      <c r="O24" s="9" t="str">
        <f t="shared" si="13"/>
        <v>40</v>
      </c>
      <c r="P24" s="12">
        <f t="shared" si="14"/>
        <v>8.261111111111111</v>
      </c>
      <c r="Q24" s="8">
        <f t="shared" si="15"/>
        <v>-1</v>
      </c>
      <c r="R24" s="9" t="str">
        <f t="shared" si="16"/>
        <v>-47</v>
      </c>
      <c r="S24" s="9" t="str">
        <f t="shared" si="17"/>
        <v>20</v>
      </c>
      <c r="T24" s="9" t="str">
        <f t="shared" si="18"/>
        <v>35</v>
      </c>
      <c r="U24" s="11">
        <f t="shared" si="19"/>
        <v>47.43055555555556</v>
      </c>
      <c r="V24" s="12">
        <f t="shared" si="20"/>
        <v>-47.43055555555556</v>
      </c>
    </row>
    <row r="25" spans="1:22" ht="12.75">
      <c r="A25">
        <f t="shared" si="10"/>
        <v>23</v>
      </c>
      <c r="B25" t="s">
        <v>1737</v>
      </c>
      <c r="C25" t="s">
        <v>861</v>
      </c>
      <c r="D25" s="1" t="s">
        <v>1738</v>
      </c>
      <c r="E25" s="13" t="s">
        <v>2260</v>
      </c>
      <c r="F25">
        <v>4.3</v>
      </c>
      <c r="G25" s="17">
        <v>220</v>
      </c>
      <c r="H25">
        <v>71</v>
      </c>
      <c r="I25" s="2" t="s">
        <v>433</v>
      </c>
      <c r="J25" s="2" t="s">
        <v>1965</v>
      </c>
      <c r="M25" s="9" t="str">
        <f t="shared" si="11"/>
        <v>09</v>
      </c>
      <c r="N25" s="9" t="str">
        <f t="shared" si="12"/>
        <v>31</v>
      </c>
      <c r="O25" s="9" t="str">
        <f t="shared" si="13"/>
        <v>59</v>
      </c>
      <c r="P25" s="12">
        <f t="shared" si="14"/>
        <v>9.680555555555557</v>
      </c>
      <c r="Q25" s="8">
        <f t="shared" si="15"/>
        <v>1</v>
      </c>
      <c r="R25" s="9" t="str">
        <f t="shared" si="16"/>
        <v>+22</v>
      </c>
      <c r="S25" s="9" t="str">
        <f t="shared" si="17"/>
        <v>56</v>
      </c>
      <c r="T25" s="9" t="str">
        <f t="shared" si="18"/>
        <v>56</v>
      </c>
      <c r="U25" s="11">
        <f t="shared" si="19"/>
        <v>23.08888888888889</v>
      </c>
      <c r="V25" s="12">
        <f t="shared" si="20"/>
        <v>23.08888888888889</v>
      </c>
    </row>
    <row r="26" spans="1:22" ht="12.75">
      <c r="A26">
        <f t="shared" si="10"/>
        <v>24</v>
      </c>
      <c r="B26" t="s">
        <v>1739</v>
      </c>
      <c r="C26" t="s">
        <v>872</v>
      </c>
      <c r="D26" s="1" t="s">
        <v>1102</v>
      </c>
      <c r="E26" s="13"/>
      <c r="F26">
        <v>4.4</v>
      </c>
      <c r="G26" s="17">
        <v>398</v>
      </c>
      <c r="H26">
        <v>217</v>
      </c>
      <c r="I26" s="2" t="s">
        <v>434</v>
      </c>
      <c r="J26" s="2" t="s">
        <v>232</v>
      </c>
      <c r="M26" s="9" t="str">
        <f t="shared" si="11"/>
        <v>19</v>
      </c>
      <c r="N26" s="9" t="str">
        <f t="shared" si="12"/>
        <v>36</v>
      </c>
      <c r="O26" s="9" t="str">
        <f t="shared" si="13"/>
        <v>57</v>
      </c>
      <c r="P26" s="12">
        <f t="shared" si="14"/>
        <v>19.758333333333336</v>
      </c>
      <c r="Q26" s="8">
        <f t="shared" si="15"/>
        <v>-1</v>
      </c>
      <c r="R26" s="9" t="str">
        <f t="shared" si="16"/>
        <v>-01</v>
      </c>
      <c r="S26" s="9" t="str">
        <f t="shared" si="17"/>
        <v>16</v>
      </c>
      <c r="T26" s="9" t="str">
        <f t="shared" si="18"/>
        <v>34</v>
      </c>
      <c r="U26" s="11">
        <f t="shared" si="19"/>
        <v>1.3611111111111112</v>
      </c>
      <c r="V26" s="12">
        <f t="shared" si="20"/>
        <v>-1.3611111111111112</v>
      </c>
    </row>
    <row r="27" spans="1:22" ht="12.75">
      <c r="A27">
        <f t="shared" si="10"/>
        <v>25</v>
      </c>
      <c r="B27" t="s">
        <v>1739</v>
      </c>
      <c r="C27" t="s">
        <v>862</v>
      </c>
      <c r="D27" s="1" t="s">
        <v>1103</v>
      </c>
      <c r="E27" s="13"/>
      <c r="F27">
        <v>3.4</v>
      </c>
      <c r="G27" s="17">
        <v>119</v>
      </c>
      <c r="H27">
        <v>45</v>
      </c>
      <c r="I27" s="2" t="s">
        <v>435</v>
      </c>
      <c r="J27" s="2" t="s">
        <v>219</v>
      </c>
      <c r="M27" s="9" t="str">
        <f t="shared" si="11"/>
        <v>19</v>
      </c>
      <c r="N27" s="9" t="str">
        <f t="shared" si="12"/>
        <v>06</v>
      </c>
      <c r="O27" s="9" t="str">
        <f t="shared" si="13"/>
        <v>29</v>
      </c>
      <c r="P27" s="12">
        <f t="shared" si="14"/>
        <v>19.180555555555557</v>
      </c>
      <c r="Q27" s="8">
        <f t="shared" si="15"/>
        <v>-1</v>
      </c>
      <c r="R27" s="9" t="str">
        <f t="shared" si="16"/>
        <v>-04</v>
      </c>
      <c r="S27" s="9" t="str">
        <f t="shared" si="17"/>
        <v>52</v>
      </c>
      <c r="T27" s="9" t="str">
        <f t="shared" si="18"/>
        <v>33</v>
      </c>
      <c r="U27" s="11">
        <f t="shared" si="19"/>
        <v>4.958333333333334</v>
      </c>
      <c r="V27" s="12">
        <f t="shared" si="20"/>
        <v>-4.958333333333334</v>
      </c>
    </row>
    <row r="28" spans="1:22" ht="12.75">
      <c r="A28">
        <f t="shared" si="10"/>
        <v>26</v>
      </c>
      <c r="B28" t="s">
        <v>1740</v>
      </c>
      <c r="C28" t="s">
        <v>720</v>
      </c>
      <c r="D28" s="1" t="s">
        <v>1104</v>
      </c>
      <c r="E28" s="13"/>
      <c r="F28">
        <v>4.4</v>
      </c>
      <c r="G28" s="17">
        <v>1600</v>
      </c>
      <c r="H28">
        <v>1207</v>
      </c>
      <c r="I28" s="2" t="s">
        <v>436</v>
      </c>
      <c r="J28" s="2" t="s">
        <v>1966</v>
      </c>
      <c r="M28" s="9" t="str">
        <f t="shared" si="11"/>
        <v>19</v>
      </c>
      <c r="N28" s="9" t="str">
        <f t="shared" si="12"/>
        <v>13</v>
      </c>
      <c r="O28" s="9" t="str">
        <f t="shared" si="13"/>
        <v>54</v>
      </c>
      <c r="P28" s="12">
        <f t="shared" si="14"/>
        <v>19.366666666666664</v>
      </c>
      <c r="Q28" s="8">
        <f t="shared" si="15"/>
        <v>1</v>
      </c>
      <c r="R28" s="9" t="str">
        <f t="shared" si="16"/>
        <v>+39</v>
      </c>
      <c r="S28" s="9" t="str">
        <f t="shared" si="17"/>
        <v>09</v>
      </c>
      <c r="T28" s="9" t="str">
        <f t="shared" si="18"/>
        <v>25</v>
      </c>
      <c r="U28" s="11">
        <f t="shared" si="19"/>
        <v>39.21944444444444</v>
      </c>
      <c r="V28" s="12">
        <f t="shared" si="20"/>
        <v>39.21944444444444</v>
      </c>
    </row>
    <row r="29" spans="1:22" ht="22.5">
      <c r="A29">
        <f t="shared" si="10"/>
        <v>27</v>
      </c>
      <c r="B29" s="5" t="s">
        <v>1741</v>
      </c>
      <c r="C29" t="s">
        <v>896</v>
      </c>
      <c r="D29" s="1" t="s">
        <v>1105</v>
      </c>
      <c r="E29" s="13" t="s">
        <v>2697</v>
      </c>
      <c r="F29">
        <v>2.1</v>
      </c>
      <c r="G29" s="17">
        <v>355</v>
      </c>
      <c r="H29">
        <v>1387</v>
      </c>
      <c r="I29" s="2" t="s">
        <v>298</v>
      </c>
      <c r="J29" s="2" t="s">
        <v>1967</v>
      </c>
      <c r="K29" t="s">
        <v>1742</v>
      </c>
      <c r="L29" t="s">
        <v>1300</v>
      </c>
      <c r="M29" s="9" t="str">
        <f t="shared" si="11"/>
        <v>02</v>
      </c>
      <c r="N29" s="9" t="str">
        <f t="shared" si="12"/>
        <v>04</v>
      </c>
      <c r="O29" s="9" t="str">
        <f t="shared" si="13"/>
        <v>13</v>
      </c>
      <c r="P29" s="12">
        <f t="shared" si="14"/>
        <v>2.102777777777778</v>
      </c>
      <c r="Q29" s="8">
        <f t="shared" si="15"/>
        <v>1</v>
      </c>
      <c r="R29" s="9" t="str">
        <f t="shared" si="16"/>
        <v>+42</v>
      </c>
      <c r="S29" s="9" t="str">
        <f t="shared" si="17"/>
        <v>21</v>
      </c>
      <c r="T29" s="9" t="str">
        <f t="shared" si="18"/>
        <v>20</v>
      </c>
      <c r="U29" s="11">
        <f t="shared" si="19"/>
        <v>42.40555555555556</v>
      </c>
      <c r="V29" s="12">
        <f t="shared" si="20"/>
        <v>42.40555555555556</v>
      </c>
    </row>
    <row r="30" spans="1:22" ht="12.75">
      <c r="A30">
        <f t="shared" si="10"/>
        <v>28</v>
      </c>
      <c r="B30" t="s">
        <v>1743</v>
      </c>
      <c r="C30" t="s">
        <v>883</v>
      </c>
      <c r="D30" s="1" t="s">
        <v>1106</v>
      </c>
      <c r="E30" s="13"/>
      <c r="F30">
        <v>5</v>
      </c>
      <c r="G30" s="17">
        <v>323</v>
      </c>
      <c r="H30">
        <v>71</v>
      </c>
      <c r="I30" s="2" t="s">
        <v>317</v>
      </c>
      <c r="J30" s="2" t="s">
        <v>1968</v>
      </c>
      <c r="M30" s="9" t="str">
        <f t="shared" si="11"/>
        <v>18</v>
      </c>
      <c r="N30" s="9" t="str">
        <f t="shared" si="12"/>
        <v>24</v>
      </c>
      <c r="O30" s="9" t="str">
        <f t="shared" si="13"/>
        <v>22</v>
      </c>
      <c r="P30" s="12">
        <f t="shared" si="14"/>
        <v>18.46111111111111</v>
      </c>
      <c r="Q30" s="8">
        <f t="shared" si="15"/>
        <v>1</v>
      </c>
      <c r="R30" s="9" t="str">
        <f t="shared" si="16"/>
        <v>+39</v>
      </c>
      <c r="S30" s="9" t="str">
        <f t="shared" si="17"/>
        <v>30</v>
      </c>
      <c r="T30" s="9" t="str">
        <f t="shared" si="18"/>
        <v>45</v>
      </c>
      <c r="U30" s="11">
        <f t="shared" si="19"/>
        <v>39.625</v>
      </c>
      <c r="V30" s="12">
        <f t="shared" si="20"/>
        <v>39.625</v>
      </c>
    </row>
    <row r="31" spans="1:22" ht="12.75">
      <c r="A31">
        <f t="shared" si="10"/>
        <v>29</v>
      </c>
      <c r="B31" t="s">
        <v>1744</v>
      </c>
      <c r="C31" t="s">
        <v>892</v>
      </c>
      <c r="E31" s="13"/>
      <c r="F31">
        <v>2.9</v>
      </c>
      <c r="G31" s="17">
        <v>366</v>
      </c>
      <c r="H31">
        <v>708</v>
      </c>
      <c r="I31" s="2" t="s">
        <v>437</v>
      </c>
      <c r="J31" s="2" t="s">
        <v>165</v>
      </c>
      <c r="M31" s="9" t="str">
        <f t="shared" si="11"/>
        <v>19</v>
      </c>
      <c r="N31" s="9" t="str">
        <f t="shared" si="12"/>
        <v>10</v>
      </c>
      <c r="O31" s="9" t="str">
        <f t="shared" si="13"/>
        <v>02</v>
      </c>
      <c r="P31" s="12">
        <f t="shared" si="14"/>
        <v>19.172222222222224</v>
      </c>
      <c r="Q31" s="8">
        <f t="shared" si="15"/>
        <v>-1</v>
      </c>
      <c r="R31" s="9" t="str">
        <f t="shared" si="16"/>
        <v>-21</v>
      </c>
      <c r="S31" s="9" t="str">
        <f t="shared" si="17"/>
        <v>01</v>
      </c>
      <c r="T31" s="9" t="str">
        <f t="shared" si="18"/>
        <v>05</v>
      </c>
      <c r="U31" s="11">
        <f t="shared" si="19"/>
        <v>21.030555555555555</v>
      </c>
      <c r="V31" s="12">
        <f t="shared" si="20"/>
        <v>-21.030555555555555</v>
      </c>
    </row>
    <row r="32" spans="1:32" ht="12.75">
      <c r="A32">
        <f t="shared" si="10"/>
        <v>30</v>
      </c>
      <c r="B32" s="5" t="s">
        <v>1745</v>
      </c>
      <c r="C32" t="s">
        <v>751</v>
      </c>
      <c r="D32" s="1" t="s">
        <v>1109</v>
      </c>
      <c r="E32" s="13"/>
      <c r="F32">
        <v>3.8</v>
      </c>
      <c r="G32" s="17">
        <v>239</v>
      </c>
      <c r="H32">
        <v>134</v>
      </c>
      <c r="I32" s="2" t="s">
        <v>106</v>
      </c>
      <c r="J32" s="2" t="s">
        <v>220</v>
      </c>
      <c r="M32" s="9" t="str">
        <f t="shared" si="11"/>
        <v>20</v>
      </c>
      <c r="N32" s="9" t="str">
        <f t="shared" si="12"/>
        <v>47</v>
      </c>
      <c r="O32" s="9" t="str">
        <f t="shared" si="13"/>
        <v>56</v>
      </c>
      <c r="P32" s="12">
        <f t="shared" si="14"/>
        <v>20.93888888888889</v>
      </c>
      <c r="Q32" s="8">
        <f t="shared" si="15"/>
        <v>-1</v>
      </c>
      <c r="R32" s="9" t="str">
        <f t="shared" si="16"/>
        <v>-09</v>
      </c>
      <c r="S32" s="9" t="str">
        <f t="shared" si="17"/>
        <v>28</v>
      </c>
      <c r="T32" s="9" t="str">
        <f t="shared" si="18"/>
        <v>45</v>
      </c>
      <c r="U32" s="11">
        <f t="shared" si="19"/>
        <v>9.591666666666667</v>
      </c>
      <c r="V32" s="12">
        <f t="shared" si="20"/>
        <v>-9.591666666666667</v>
      </c>
      <c r="X32" s="5"/>
      <c r="Z32" s="1"/>
      <c r="AA32" s="13"/>
      <c r="AE32" s="14"/>
      <c r="AF32" s="15"/>
    </row>
    <row r="33" spans="1:31" ht="12.75">
      <c r="A33">
        <f t="shared" si="10"/>
        <v>31</v>
      </c>
      <c r="B33" s="5" t="s">
        <v>1746</v>
      </c>
      <c r="C33" t="s">
        <v>1445</v>
      </c>
      <c r="D33" s="1" t="s">
        <v>1110</v>
      </c>
      <c r="E33" s="13"/>
      <c r="F33">
        <v>3.1</v>
      </c>
      <c r="G33" s="17">
        <v>615</v>
      </c>
      <c r="H33">
        <v>1691</v>
      </c>
      <c r="I33" s="2" t="s">
        <v>107</v>
      </c>
      <c r="J33" s="2" t="s">
        <v>233</v>
      </c>
      <c r="K33" t="s">
        <v>1747</v>
      </c>
      <c r="L33" t="s">
        <v>1299</v>
      </c>
      <c r="M33" s="9" t="str">
        <f t="shared" si="11"/>
        <v>19</v>
      </c>
      <c r="N33" s="9" t="str">
        <f t="shared" si="12"/>
        <v>30</v>
      </c>
      <c r="O33" s="9" t="str">
        <f t="shared" si="13"/>
        <v>54</v>
      </c>
      <c r="P33" s="12">
        <f t="shared" si="14"/>
        <v>19.65</v>
      </c>
      <c r="Q33" s="8">
        <f t="shared" si="15"/>
        <v>1</v>
      </c>
      <c r="R33" s="9" t="str">
        <f t="shared" si="16"/>
        <v>+27</v>
      </c>
      <c r="S33" s="9" t="str">
        <f t="shared" si="17"/>
        <v>58</v>
      </c>
      <c r="T33" s="9" t="str">
        <f t="shared" si="18"/>
        <v>18</v>
      </c>
      <c r="U33" s="11">
        <f t="shared" si="19"/>
        <v>28.016666666666666</v>
      </c>
      <c r="V33" s="12">
        <f t="shared" si="20"/>
        <v>28.016666666666666</v>
      </c>
      <c r="Y33" s="5"/>
      <c r="Z33" s="5"/>
      <c r="AB33" s="5"/>
      <c r="AC33" s="2"/>
      <c r="AD33" s="2"/>
      <c r="AE33" s="13"/>
    </row>
    <row r="34" spans="1:22" ht="22.5">
      <c r="A34">
        <f t="shared" si="10"/>
        <v>32</v>
      </c>
      <c r="B34" t="s">
        <v>1748</v>
      </c>
      <c r="C34" t="s">
        <v>666</v>
      </c>
      <c r="D34" s="1" t="s">
        <v>1749</v>
      </c>
      <c r="E34" s="13" t="s">
        <v>1111</v>
      </c>
      <c r="F34">
        <v>4</v>
      </c>
      <c r="G34" s="17">
        <v>52</v>
      </c>
      <c r="H34">
        <v>5</v>
      </c>
      <c r="I34" s="2" t="s">
        <v>438</v>
      </c>
      <c r="J34" s="2" t="s">
        <v>188</v>
      </c>
      <c r="K34" t="s">
        <v>3158</v>
      </c>
      <c r="M34" s="9" t="str">
        <f t="shared" si="11"/>
        <v>12</v>
      </c>
      <c r="N34" s="9" t="str">
        <f t="shared" si="12"/>
        <v>08</v>
      </c>
      <c r="O34" s="9" t="str">
        <f t="shared" si="13"/>
        <v>38</v>
      </c>
      <c r="P34" s="12">
        <f t="shared" si="14"/>
        <v>12.238888888888889</v>
      </c>
      <c r="Q34" s="8">
        <f t="shared" si="15"/>
        <v>-1</v>
      </c>
      <c r="R34" s="9" t="str">
        <f t="shared" si="16"/>
        <v>-24</v>
      </c>
      <c r="S34" s="9" t="str">
        <f t="shared" si="17"/>
        <v>45</v>
      </c>
      <c r="T34" s="9" t="str">
        <f t="shared" si="18"/>
        <v>06</v>
      </c>
      <c r="U34" s="11">
        <f t="shared" si="19"/>
        <v>24.766666666666666</v>
      </c>
      <c r="V34" s="12">
        <f t="shared" si="20"/>
        <v>-24.766666666666666</v>
      </c>
    </row>
    <row r="35" spans="1:22" ht="12.75">
      <c r="A35">
        <f aca="true" t="shared" si="21" ref="A35:A66">A34+1</f>
        <v>33</v>
      </c>
      <c r="B35" s="16" t="s">
        <v>1750</v>
      </c>
      <c r="C35" t="s">
        <v>895</v>
      </c>
      <c r="D35" s="1" t="s">
        <v>1112</v>
      </c>
      <c r="E35" s="13"/>
      <c r="F35">
        <v>4</v>
      </c>
      <c r="G35" s="17">
        <v>79</v>
      </c>
      <c r="H35">
        <v>12</v>
      </c>
      <c r="I35" s="2" t="s">
        <v>273</v>
      </c>
      <c r="J35" s="2" t="s">
        <v>2669</v>
      </c>
      <c r="K35" t="s">
        <v>3171</v>
      </c>
      <c r="M35" s="9" t="str">
        <f t="shared" si="11"/>
        <v>13</v>
      </c>
      <c r="N35" s="9" t="str">
        <f t="shared" si="12"/>
        <v>25</v>
      </c>
      <c r="O35" s="9" t="str">
        <f t="shared" si="13"/>
        <v>23</v>
      </c>
      <c r="P35" s="12">
        <f aca="true" t="shared" si="22" ref="P35:P65">LEFT(I35,2)+((MID(I35,4,2))/60)+((MID(I35,7,2))/360)</f>
        <v>13.480555555555554</v>
      </c>
      <c r="Q35" s="8">
        <f t="shared" si="15"/>
        <v>1</v>
      </c>
      <c r="R35" s="9" t="str">
        <f t="shared" si="16"/>
        <v>+54</v>
      </c>
      <c r="S35" s="9" t="str">
        <f t="shared" si="17"/>
        <v>57</v>
      </c>
      <c r="T35" s="9" t="str">
        <f t="shared" si="18"/>
        <v>50</v>
      </c>
      <c r="U35" s="11">
        <f t="shared" si="19"/>
        <v>55.08888888888889</v>
      </c>
      <c r="V35" s="12">
        <f aca="true" t="shared" si="23" ref="V35:V65">U35*Q35</f>
        <v>55.08888888888889</v>
      </c>
    </row>
    <row r="36" spans="1:22" ht="25.5">
      <c r="A36">
        <f t="shared" si="21"/>
        <v>34</v>
      </c>
      <c r="B36" s="5" t="s">
        <v>1751</v>
      </c>
      <c r="C36" t="s">
        <v>721</v>
      </c>
      <c r="D36" s="1" t="s">
        <v>1113</v>
      </c>
      <c r="E36" s="13" t="s">
        <v>1752</v>
      </c>
      <c r="F36">
        <v>2.9</v>
      </c>
      <c r="G36" s="17">
        <v>418</v>
      </c>
      <c r="H36">
        <v>939</v>
      </c>
      <c r="I36" s="2" t="s">
        <v>439</v>
      </c>
      <c r="J36" s="2" t="s">
        <v>189</v>
      </c>
      <c r="K36" t="s">
        <v>3165</v>
      </c>
      <c r="M36" s="9" t="str">
        <f t="shared" si="11"/>
        <v>03</v>
      </c>
      <c r="N36" s="9" t="str">
        <f t="shared" si="12"/>
        <v>47</v>
      </c>
      <c r="O36" s="9" t="str">
        <f t="shared" si="13"/>
        <v>47</v>
      </c>
      <c r="P36" s="12">
        <f t="shared" si="22"/>
        <v>3.9138888888888888</v>
      </c>
      <c r="Q36" s="8">
        <f t="shared" si="15"/>
        <v>1</v>
      </c>
      <c r="R36" s="9" t="str">
        <f t="shared" si="16"/>
        <v>+24</v>
      </c>
      <c r="S36" s="9" t="str">
        <f t="shared" si="17"/>
        <v>07</v>
      </c>
      <c r="T36" s="9" t="str">
        <f t="shared" si="18"/>
        <v>18</v>
      </c>
      <c r="U36" s="11">
        <f t="shared" si="19"/>
        <v>24.166666666666668</v>
      </c>
      <c r="V36" s="12">
        <f t="shared" si="23"/>
        <v>24.166666666666668</v>
      </c>
    </row>
    <row r="37" spans="1:22" ht="22.5">
      <c r="A37">
        <f t="shared" si="21"/>
        <v>35</v>
      </c>
      <c r="B37" s="5" t="s">
        <v>1753</v>
      </c>
      <c r="C37" t="s">
        <v>667</v>
      </c>
      <c r="D37" s="1" t="s">
        <v>1114</v>
      </c>
      <c r="E37" s="13" t="s">
        <v>2698</v>
      </c>
      <c r="F37">
        <v>1</v>
      </c>
      <c r="G37" s="17">
        <v>71</v>
      </c>
      <c r="H37">
        <v>155</v>
      </c>
      <c r="I37" s="2" t="s">
        <v>276</v>
      </c>
      <c r="J37" s="2" t="s">
        <v>234</v>
      </c>
      <c r="K37" t="s">
        <v>1754</v>
      </c>
      <c r="M37" s="9" t="str">
        <f t="shared" si="11"/>
        <v>04</v>
      </c>
      <c r="N37" s="9" t="str">
        <f t="shared" si="12"/>
        <v>36</v>
      </c>
      <c r="O37" s="9" t="str">
        <f t="shared" si="13"/>
        <v>12</v>
      </c>
      <c r="P37" s="12">
        <f t="shared" si="22"/>
        <v>4.633333333333333</v>
      </c>
      <c r="Q37" s="8">
        <f t="shared" si="15"/>
        <v>1</v>
      </c>
      <c r="R37" s="9" t="str">
        <f t="shared" si="16"/>
        <v>+16</v>
      </c>
      <c r="S37" s="9" t="str">
        <f t="shared" si="17"/>
        <v>31</v>
      </c>
      <c r="T37" s="9" t="str">
        <f t="shared" si="18"/>
        <v>16</v>
      </c>
      <c r="U37" s="11">
        <f t="shared" si="19"/>
        <v>16.56111111111111</v>
      </c>
      <c r="V37" s="12">
        <f t="shared" si="23"/>
        <v>16.56111111111111</v>
      </c>
    </row>
    <row r="38" spans="1:22" ht="12.75">
      <c r="A38">
        <f t="shared" si="21"/>
        <v>36</v>
      </c>
      <c r="B38" s="5" t="s">
        <v>1755</v>
      </c>
      <c r="C38" t="s">
        <v>668</v>
      </c>
      <c r="D38" s="1" t="s">
        <v>1115</v>
      </c>
      <c r="E38" s="13"/>
      <c r="F38">
        <v>2.5</v>
      </c>
      <c r="G38" s="17">
        <v>50</v>
      </c>
      <c r="H38">
        <v>20</v>
      </c>
      <c r="I38" s="2" t="s">
        <v>440</v>
      </c>
      <c r="J38" s="2" t="s">
        <v>1969</v>
      </c>
      <c r="K38" t="s">
        <v>1756</v>
      </c>
      <c r="M38" s="9" t="str">
        <f t="shared" si="11"/>
        <v>21</v>
      </c>
      <c r="N38" s="9" t="str">
        <f t="shared" si="12"/>
        <v>18</v>
      </c>
      <c r="O38" s="9" t="str">
        <f t="shared" si="13"/>
        <v>42</v>
      </c>
      <c r="P38" s="12">
        <f t="shared" si="22"/>
        <v>21.416666666666668</v>
      </c>
      <c r="Q38" s="8">
        <f t="shared" si="15"/>
        <v>1</v>
      </c>
      <c r="R38" s="9" t="str">
        <f t="shared" si="16"/>
        <v>+62</v>
      </c>
      <c r="S38" s="9" t="str">
        <f t="shared" si="17"/>
        <v>36</v>
      </c>
      <c r="T38" s="9" t="str">
        <f t="shared" si="18"/>
        <v>33</v>
      </c>
      <c r="U38" s="11">
        <f t="shared" si="19"/>
        <v>62.69166666666667</v>
      </c>
      <c r="V38" s="12">
        <f t="shared" si="23"/>
        <v>62.69166666666667</v>
      </c>
    </row>
    <row r="39" spans="1:22" ht="12.75">
      <c r="A39">
        <f t="shared" si="21"/>
        <v>37</v>
      </c>
      <c r="B39" t="s">
        <v>1757</v>
      </c>
      <c r="C39" t="s">
        <v>733</v>
      </c>
      <c r="E39" s="13" t="s">
        <v>2699</v>
      </c>
      <c r="F39">
        <v>4.4</v>
      </c>
      <c r="G39" s="17">
        <v>153</v>
      </c>
      <c r="H39">
        <v>30</v>
      </c>
      <c r="I39" s="2" t="s">
        <v>320</v>
      </c>
      <c r="J39" s="2" t="s">
        <v>108</v>
      </c>
      <c r="K39" t="s">
        <v>3177</v>
      </c>
      <c r="M39" s="9" t="str">
        <f t="shared" si="11"/>
        <v>19</v>
      </c>
      <c r="N39" s="9" t="str">
        <f t="shared" si="12"/>
        <v>15</v>
      </c>
      <c r="O39" s="9" t="str">
        <f t="shared" si="13"/>
        <v>26</v>
      </c>
      <c r="P39" s="12">
        <f t="shared" si="22"/>
        <v>19.322222222222223</v>
      </c>
      <c r="Q39" s="8">
        <f t="shared" si="15"/>
        <v>1</v>
      </c>
      <c r="R39" s="9" t="str">
        <f t="shared" si="16"/>
        <v>+73</v>
      </c>
      <c r="S39" s="9" t="str">
        <f t="shared" si="17"/>
        <v>22</v>
      </c>
      <c r="T39" s="9" t="str">
        <f t="shared" si="18"/>
        <v>03</v>
      </c>
      <c r="U39" s="11">
        <f t="shared" si="19"/>
        <v>73.375</v>
      </c>
      <c r="V39" s="12">
        <f t="shared" si="23"/>
        <v>73.375</v>
      </c>
    </row>
    <row r="40" spans="1:22" ht="12.75">
      <c r="A40">
        <f t="shared" si="21"/>
        <v>38</v>
      </c>
      <c r="B40" s="5" t="s">
        <v>1758</v>
      </c>
      <c r="C40" t="s">
        <v>922</v>
      </c>
      <c r="D40" s="1" t="s">
        <v>1116</v>
      </c>
      <c r="E40" s="13" t="s">
        <v>2700</v>
      </c>
      <c r="F40">
        <v>3</v>
      </c>
      <c r="G40" s="17">
        <v>100</v>
      </c>
      <c r="H40">
        <v>45</v>
      </c>
      <c r="I40" s="2" t="s">
        <v>227</v>
      </c>
      <c r="J40" s="2" t="s">
        <v>28</v>
      </c>
      <c r="K40" t="s">
        <v>1759</v>
      </c>
      <c r="L40" t="s">
        <v>23</v>
      </c>
      <c r="M40" s="9" t="str">
        <f t="shared" si="11"/>
        <v>19</v>
      </c>
      <c r="N40" s="9" t="str">
        <f t="shared" si="12"/>
        <v>12</v>
      </c>
      <c r="O40" s="9" t="str">
        <f t="shared" si="13"/>
        <v>33</v>
      </c>
      <c r="P40" s="12">
        <f t="shared" si="22"/>
        <v>19.291666666666664</v>
      </c>
      <c r="Q40" s="8">
        <f t="shared" si="15"/>
        <v>1</v>
      </c>
      <c r="R40" s="9" t="str">
        <f t="shared" si="16"/>
        <v>+67</v>
      </c>
      <c r="S40" s="9" t="str">
        <f t="shared" si="17"/>
        <v>39</v>
      </c>
      <c r="T40" s="9" t="str">
        <f t="shared" si="18"/>
        <v>42</v>
      </c>
      <c r="U40" s="11">
        <f t="shared" si="19"/>
        <v>67.76666666666667</v>
      </c>
      <c r="V40" s="12">
        <f t="shared" si="23"/>
        <v>67.76666666666667</v>
      </c>
    </row>
    <row r="41" spans="1:22" ht="12.75">
      <c r="A41">
        <f t="shared" si="21"/>
        <v>39</v>
      </c>
      <c r="B41" t="s">
        <v>3142</v>
      </c>
      <c r="C41" t="s">
        <v>781</v>
      </c>
      <c r="D41" s="1" t="s">
        <v>1117</v>
      </c>
      <c r="F41">
        <v>3</v>
      </c>
      <c r="G41" s="17">
        <v>709</v>
      </c>
      <c r="H41">
        <v>1956</v>
      </c>
      <c r="I41" s="2" t="s">
        <v>441</v>
      </c>
      <c r="J41" s="2" t="s">
        <v>1970</v>
      </c>
      <c r="K41" t="s">
        <v>1534</v>
      </c>
      <c r="M41" s="9" t="str">
        <f t="shared" si="11"/>
        <v>21</v>
      </c>
      <c r="N41" s="9" t="str">
        <f t="shared" si="12"/>
        <v>28</v>
      </c>
      <c r="O41" s="9" t="str">
        <f t="shared" si="13"/>
        <v>43</v>
      </c>
      <c r="P41" s="12">
        <f t="shared" si="22"/>
        <v>21.58611111111111</v>
      </c>
      <c r="Q41" s="8">
        <f t="shared" si="15"/>
        <v>1</v>
      </c>
      <c r="R41" s="9" t="str">
        <f t="shared" si="16"/>
        <v>+70</v>
      </c>
      <c r="S41" s="9" t="str">
        <f t="shared" si="17"/>
        <v>35</v>
      </c>
      <c r="T41" s="9" t="str">
        <f t="shared" si="18"/>
        <v>06</v>
      </c>
      <c r="U41" s="11">
        <f t="shared" si="19"/>
        <v>70.6</v>
      </c>
      <c r="V41" s="12">
        <f t="shared" si="23"/>
        <v>70.6</v>
      </c>
    </row>
    <row r="42" spans="1:22" ht="12.75">
      <c r="A42">
        <f t="shared" si="21"/>
        <v>40</v>
      </c>
      <c r="B42" s="5" t="s">
        <v>1760</v>
      </c>
      <c r="C42" t="s">
        <v>821</v>
      </c>
      <c r="D42" s="1" t="s">
        <v>1761</v>
      </c>
      <c r="E42" s="13"/>
      <c r="F42">
        <v>2.8</v>
      </c>
      <c r="G42" s="17">
        <v>615</v>
      </c>
      <c r="H42">
        <v>2210</v>
      </c>
      <c r="I42" s="2" t="s">
        <v>442</v>
      </c>
      <c r="J42" s="2" t="s">
        <v>1971</v>
      </c>
      <c r="K42" t="s">
        <v>3159</v>
      </c>
      <c r="M42" s="9" t="str">
        <f t="shared" si="11"/>
        <v>00</v>
      </c>
      <c r="N42" s="9" t="str">
        <f t="shared" si="12"/>
        <v>13</v>
      </c>
      <c r="O42" s="9" t="str">
        <f t="shared" si="13"/>
        <v>29</v>
      </c>
      <c r="P42" s="12">
        <f t="shared" si="22"/>
        <v>0.2972222222222222</v>
      </c>
      <c r="Q42" s="8">
        <f t="shared" si="15"/>
        <v>1</v>
      </c>
      <c r="R42" s="9" t="str">
        <f t="shared" si="16"/>
        <v>+15</v>
      </c>
      <c r="S42" s="9" t="str">
        <f t="shared" si="17"/>
        <v>12</v>
      </c>
      <c r="T42" s="9" t="str">
        <f t="shared" si="18"/>
        <v>43</v>
      </c>
      <c r="U42" s="11">
        <f t="shared" si="19"/>
        <v>15.319444444444443</v>
      </c>
      <c r="V42" s="12">
        <f t="shared" si="23"/>
        <v>15.319444444444443</v>
      </c>
    </row>
    <row r="43" spans="1:22" ht="12.75">
      <c r="A43">
        <f t="shared" si="21"/>
        <v>41</v>
      </c>
      <c r="B43" t="s">
        <v>1762</v>
      </c>
      <c r="C43" t="s">
        <v>923</v>
      </c>
      <c r="D43" s="1" t="s">
        <v>1118</v>
      </c>
      <c r="E43" s="13" t="s">
        <v>2701</v>
      </c>
      <c r="F43">
        <v>2</v>
      </c>
      <c r="G43" s="17">
        <v>126</v>
      </c>
      <c r="H43">
        <v>189</v>
      </c>
      <c r="I43" s="2" t="s">
        <v>312</v>
      </c>
      <c r="J43" s="2" t="s">
        <v>1972</v>
      </c>
      <c r="K43" t="s">
        <v>523</v>
      </c>
      <c r="M43" s="9" t="str">
        <f t="shared" si="11"/>
        <v>10</v>
      </c>
      <c r="N43" s="9" t="str">
        <f t="shared" si="12"/>
        <v>20</v>
      </c>
      <c r="O43" s="9" t="str">
        <f t="shared" si="13"/>
        <v>13</v>
      </c>
      <c r="P43" s="12">
        <f t="shared" si="22"/>
        <v>10.369444444444445</v>
      </c>
      <c r="Q43" s="8">
        <f t="shared" si="15"/>
        <v>1</v>
      </c>
      <c r="R43" s="9" t="str">
        <f t="shared" si="16"/>
        <v>+19</v>
      </c>
      <c r="S43" s="9" t="str">
        <f t="shared" si="17"/>
        <v>49</v>
      </c>
      <c r="T43" s="9" t="str">
        <f t="shared" si="18"/>
        <v>08</v>
      </c>
      <c r="U43" s="11">
        <f t="shared" si="19"/>
        <v>19.83888888888889</v>
      </c>
      <c r="V43" s="12">
        <f t="shared" si="23"/>
        <v>19.83888888888889</v>
      </c>
    </row>
    <row r="44" spans="1:22" ht="33.75">
      <c r="A44">
        <f t="shared" si="21"/>
        <v>42</v>
      </c>
      <c r="B44" s="5" t="s">
        <v>1763</v>
      </c>
      <c r="C44" t="s">
        <v>780</v>
      </c>
      <c r="D44" s="1" t="s">
        <v>1119</v>
      </c>
      <c r="E44" s="13" t="s">
        <v>2702</v>
      </c>
      <c r="F44">
        <v>2.1</v>
      </c>
      <c r="G44" s="17">
        <v>101</v>
      </c>
      <c r="H44">
        <v>200</v>
      </c>
      <c r="I44" s="2" t="s">
        <v>443</v>
      </c>
      <c r="J44" s="2" t="s">
        <v>1973</v>
      </c>
      <c r="K44" t="s">
        <v>3151</v>
      </c>
      <c r="L44" t="s">
        <v>1298</v>
      </c>
      <c r="M44" s="9" t="str">
        <f t="shared" si="11"/>
        <v>03</v>
      </c>
      <c r="N44" s="9" t="str">
        <f t="shared" si="12"/>
        <v>08</v>
      </c>
      <c r="O44" s="9" t="str">
        <f t="shared" si="13"/>
        <v>29</v>
      </c>
      <c r="P44" s="12">
        <f t="shared" si="22"/>
        <v>3.213888888888889</v>
      </c>
      <c r="Q44" s="8">
        <f t="shared" si="15"/>
        <v>1</v>
      </c>
      <c r="R44" s="9" t="str">
        <f t="shared" si="16"/>
        <v>+40</v>
      </c>
      <c r="S44" s="9" t="str">
        <f t="shared" si="17"/>
        <v>58</v>
      </c>
      <c r="T44" s="9" t="str">
        <f t="shared" si="18"/>
        <v>31</v>
      </c>
      <c r="U44" s="11">
        <f t="shared" si="19"/>
        <v>41.05277777777778</v>
      </c>
      <c r="V44" s="12">
        <f t="shared" si="23"/>
        <v>41.05277777777778</v>
      </c>
    </row>
    <row r="45" spans="1:22" ht="22.5">
      <c r="A45">
        <f t="shared" si="21"/>
        <v>43</v>
      </c>
      <c r="B45" t="s">
        <v>1764</v>
      </c>
      <c r="C45" t="s">
        <v>901</v>
      </c>
      <c r="D45" s="1" t="s">
        <v>1765</v>
      </c>
      <c r="E45" s="13" t="s">
        <v>2703</v>
      </c>
      <c r="F45">
        <v>3</v>
      </c>
      <c r="G45" s="17">
        <v>85</v>
      </c>
      <c r="H45">
        <v>36</v>
      </c>
      <c r="I45" s="2" t="s">
        <v>2586</v>
      </c>
      <c r="J45" s="2" t="s">
        <v>235</v>
      </c>
      <c r="K45" t="s">
        <v>57</v>
      </c>
      <c r="M45" s="9" t="str">
        <f t="shared" si="11"/>
        <v>12</v>
      </c>
      <c r="N45" s="9" t="str">
        <f t="shared" si="12"/>
        <v>30</v>
      </c>
      <c r="O45" s="9" t="str">
        <f t="shared" si="13"/>
        <v>05</v>
      </c>
      <c r="P45" s="12">
        <f t="shared" si="22"/>
        <v>12.51388888888889</v>
      </c>
      <c r="Q45" s="8">
        <f t="shared" si="15"/>
        <v>-1</v>
      </c>
      <c r="R45" s="9" t="str">
        <f t="shared" si="16"/>
        <v>-16</v>
      </c>
      <c r="S45" s="9" t="str">
        <f t="shared" si="17"/>
        <v>32</v>
      </c>
      <c r="T45" s="9" t="str">
        <f t="shared" si="18"/>
        <v>16</v>
      </c>
      <c r="U45" s="11">
        <f t="shared" si="19"/>
        <v>16.57777777777778</v>
      </c>
      <c r="V45" s="12">
        <f t="shared" si="23"/>
        <v>-16.57777777777778</v>
      </c>
    </row>
    <row r="46" spans="1:22" ht="12.75">
      <c r="A46">
        <f t="shared" si="21"/>
        <v>44</v>
      </c>
      <c r="B46" t="s">
        <v>1766</v>
      </c>
      <c r="C46" t="s">
        <v>822</v>
      </c>
      <c r="D46" s="1" t="s">
        <v>1120</v>
      </c>
      <c r="E46" s="13" t="s">
        <v>3070</v>
      </c>
      <c r="F46">
        <v>2</v>
      </c>
      <c r="G46" s="17">
        <v>112</v>
      </c>
      <c r="H46">
        <v>148</v>
      </c>
      <c r="I46" s="2" t="s">
        <v>299</v>
      </c>
      <c r="J46" s="2" t="s">
        <v>1974</v>
      </c>
      <c r="K46" t="s">
        <v>1532</v>
      </c>
      <c r="M46" s="9" t="str">
        <f t="shared" si="11"/>
        <v>06</v>
      </c>
      <c r="N46" s="9" t="str">
        <f t="shared" si="12"/>
        <v>37</v>
      </c>
      <c r="O46" s="9" t="str">
        <f t="shared" si="13"/>
        <v>59</v>
      </c>
      <c r="P46" s="12">
        <f t="shared" si="22"/>
        <v>6.780555555555556</v>
      </c>
      <c r="Q46" s="8">
        <f t="shared" si="15"/>
        <v>1</v>
      </c>
      <c r="R46" s="9" t="str">
        <f t="shared" si="16"/>
        <v>+16</v>
      </c>
      <c r="S46" s="9" t="str">
        <f t="shared" si="17"/>
        <v>23</v>
      </c>
      <c r="T46" s="9" t="str">
        <f t="shared" si="18"/>
        <v>52</v>
      </c>
      <c r="U46" s="11">
        <f t="shared" si="19"/>
        <v>16.52777777777778</v>
      </c>
      <c r="V46" s="12">
        <f t="shared" si="23"/>
        <v>16.52777777777778</v>
      </c>
    </row>
    <row r="47" spans="1:22" ht="12.75">
      <c r="A47">
        <f t="shared" si="21"/>
        <v>45</v>
      </c>
      <c r="B47" t="s">
        <v>1767</v>
      </c>
      <c r="C47" t="s">
        <v>752</v>
      </c>
      <c r="D47" s="1" t="s">
        <v>1728</v>
      </c>
      <c r="E47" s="13" t="s">
        <v>3071</v>
      </c>
      <c r="F47">
        <v>1.8</v>
      </c>
      <c r="G47" s="17">
        <v>90</v>
      </c>
      <c r="H47">
        <v>122</v>
      </c>
      <c r="I47" s="2" t="s">
        <v>444</v>
      </c>
      <c r="J47" s="2" t="s">
        <v>109</v>
      </c>
      <c r="K47" t="s">
        <v>3167</v>
      </c>
      <c r="M47" s="9" t="str">
        <f aca="true" t="shared" si="24" ref="M47:M66">LEFT(I47,2)</f>
        <v>12</v>
      </c>
      <c r="N47" s="9" t="str">
        <f aca="true" t="shared" si="25" ref="N47:N66">MID(I47,4,2)</f>
        <v>54</v>
      </c>
      <c r="O47" s="9" t="str">
        <f aca="true" t="shared" si="26" ref="O47:O66">MID(I47,7,2)</f>
        <v>12</v>
      </c>
      <c r="P47" s="12">
        <f t="shared" si="22"/>
        <v>12.933333333333334</v>
      </c>
      <c r="Q47" s="8">
        <f aca="true" t="shared" si="27" ref="Q47:Q66">SIGN(R47)</f>
        <v>1</v>
      </c>
      <c r="R47" s="9" t="str">
        <f aca="true" t="shared" si="28" ref="R47:R66">LEFT(J47,3)</f>
        <v>+55</v>
      </c>
      <c r="S47" s="9" t="str">
        <f aca="true" t="shared" si="29" ref="S47:S66">MID(J47,5,2)</f>
        <v>56</v>
      </c>
      <c r="T47" s="9" t="str">
        <f aca="true" t="shared" si="30" ref="T47:T66">MID(J47,8,2)</f>
        <v>04</v>
      </c>
      <c r="U47" s="11">
        <f aca="true" t="shared" si="31" ref="U47:U66">ABS(LEFT(J47,3))+(MID(J47,5,2)/60)+(MID(J47,8,2)/360)</f>
        <v>55.94444444444444</v>
      </c>
      <c r="V47" s="12">
        <f t="shared" si="23"/>
        <v>55.94444444444444</v>
      </c>
    </row>
    <row r="48" spans="1:22" ht="22.5">
      <c r="A48">
        <f t="shared" si="21"/>
        <v>46</v>
      </c>
      <c r="B48" s="5" t="s">
        <v>1768</v>
      </c>
      <c r="C48" t="s">
        <v>1446</v>
      </c>
      <c r="D48" s="1" t="s">
        <v>1121</v>
      </c>
      <c r="E48" s="13" t="s">
        <v>2704</v>
      </c>
      <c r="F48">
        <v>4.3</v>
      </c>
      <c r="G48" s="17">
        <v>120</v>
      </c>
      <c r="H48">
        <v>6</v>
      </c>
      <c r="I48" s="2" t="s">
        <v>229</v>
      </c>
      <c r="J48" s="2" t="s">
        <v>29</v>
      </c>
      <c r="K48" t="s">
        <v>477</v>
      </c>
      <c r="L48" t="s">
        <v>20</v>
      </c>
      <c r="M48" s="9" t="str">
        <f t="shared" si="24"/>
        <v>15</v>
      </c>
      <c r="N48" s="9" t="str">
        <f t="shared" si="25"/>
        <v>24</v>
      </c>
      <c r="O48" s="9" t="str">
        <f t="shared" si="26"/>
        <v>29</v>
      </c>
      <c r="P48" s="12">
        <f t="shared" si="22"/>
        <v>15.480555555555556</v>
      </c>
      <c r="Q48" s="8">
        <f t="shared" si="27"/>
        <v>1</v>
      </c>
      <c r="R48" s="9" t="str">
        <f t="shared" si="28"/>
        <v>+37</v>
      </c>
      <c r="S48" s="9" t="str">
        <f t="shared" si="29"/>
        <v>22</v>
      </c>
      <c r="T48" s="9" t="str">
        <f t="shared" si="30"/>
        <v>38</v>
      </c>
      <c r="U48" s="11">
        <f t="shared" si="31"/>
        <v>37.47222222222222</v>
      </c>
      <c r="V48" s="12">
        <f t="shared" si="23"/>
        <v>37.47222222222222</v>
      </c>
    </row>
    <row r="49" spans="1:22" ht="12.75">
      <c r="A49">
        <f t="shared" si="21"/>
        <v>47</v>
      </c>
      <c r="B49" t="s">
        <v>1769</v>
      </c>
      <c r="C49" t="s">
        <v>669</v>
      </c>
      <c r="D49" s="1" t="s">
        <v>1770</v>
      </c>
      <c r="E49" s="13" t="s">
        <v>3143</v>
      </c>
      <c r="F49">
        <v>4.1</v>
      </c>
      <c r="G49" s="17">
        <v>329</v>
      </c>
      <c r="H49">
        <v>193</v>
      </c>
      <c r="I49" s="2" t="s">
        <v>445</v>
      </c>
      <c r="J49" s="2" t="s">
        <v>110</v>
      </c>
      <c r="K49" t="s">
        <v>1771</v>
      </c>
      <c r="M49" s="9" t="str">
        <f t="shared" si="24"/>
        <v>10</v>
      </c>
      <c r="N49" s="9" t="str">
        <f t="shared" si="25"/>
        <v>59</v>
      </c>
      <c r="O49" s="9" t="str">
        <f t="shared" si="26"/>
        <v>59</v>
      </c>
      <c r="P49" s="12">
        <f t="shared" si="22"/>
        <v>11.147222222222222</v>
      </c>
      <c r="Q49" s="8">
        <f t="shared" si="27"/>
        <v>-1</v>
      </c>
      <c r="R49" s="9" t="str">
        <f t="shared" si="28"/>
        <v>-18</v>
      </c>
      <c r="S49" s="9" t="str">
        <f t="shared" si="29"/>
        <v>19</v>
      </c>
      <c r="T49" s="9" t="str">
        <f t="shared" si="30"/>
        <v>11</v>
      </c>
      <c r="U49" s="11">
        <f t="shared" si="31"/>
        <v>18.34722222222222</v>
      </c>
      <c r="V49" s="12">
        <f t="shared" si="23"/>
        <v>-18.34722222222222</v>
      </c>
    </row>
    <row r="50" spans="1:22" ht="25.5">
      <c r="A50">
        <f t="shared" si="21"/>
        <v>48</v>
      </c>
      <c r="B50" t="s">
        <v>1772</v>
      </c>
      <c r="C50" t="s">
        <v>772</v>
      </c>
      <c r="D50" s="1" t="s">
        <v>1122</v>
      </c>
      <c r="E50" s="13" t="s">
        <v>3072</v>
      </c>
      <c r="F50">
        <v>4.4</v>
      </c>
      <c r="G50" s="17">
        <v>87</v>
      </c>
      <c r="H50">
        <v>10</v>
      </c>
      <c r="I50" s="2" t="s">
        <v>287</v>
      </c>
      <c r="J50" s="2" t="s">
        <v>2587</v>
      </c>
      <c r="K50" t="s">
        <v>3166</v>
      </c>
      <c r="M50" s="9" t="str">
        <f t="shared" si="24"/>
        <v>22</v>
      </c>
      <c r="N50" s="9" t="str">
        <f t="shared" si="25"/>
        <v>03</v>
      </c>
      <c r="O50" s="9" t="str">
        <f t="shared" si="26"/>
        <v>56</v>
      </c>
      <c r="P50" s="12">
        <f t="shared" si="22"/>
        <v>22.205555555555556</v>
      </c>
      <c r="Q50" s="8">
        <f t="shared" si="27"/>
        <v>1</v>
      </c>
      <c r="R50" s="9" t="str">
        <f t="shared" si="28"/>
        <v>+64</v>
      </c>
      <c r="S50" s="9" t="str">
        <f t="shared" si="29"/>
        <v>39</v>
      </c>
      <c r="T50" s="9" t="str">
        <f t="shared" si="30"/>
        <v>16</v>
      </c>
      <c r="U50" s="11">
        <f t="shared" si="31"/>
        <v>64.69444444444446</v>
      </c>
      <c r="V50" s="12">
        <f t="shared" si="23"/>
        <v>64.69444444444446</v>
      </c>
    </row>
    <row r="51" spans="1:22" ht="12.75">
      <c r="A51">
        <f t="shared" si="21"/>
        <v>49</v>
      </c>
      <c r="B51" s="5" t="s">
        <v>1773</v>
      </c>
      <c r="C51" t="s">
        <v>670</v>
      </c>
      <c r="D51" s="1" t="s">
        <v>1734</v>
      </c>
      <c r="E51" s="13" t="s">
        <v>1774</v>
      </c>
      <c r="F51">
        <v>1.8</v>
      </c>
      <c r="G51" s="17">
        <v>97</v>
      </c>
      <c r="H51">
        <v>140</v>
      </c>
      <c r="I51" s="2" t="s">
        <v>446</v>
      </c>
      <c r="J51" s="2" t="s">
        <v>2588</v>
      </c>
      <c r="K51" t="s">
        <v>1775</v>
      </c>
      <c r="M51" s="9" t="str">
        <f t="shared" si="24"/>
        <v>22</v>
      </c>
      <c r="N51" s="9" t="str">
        <f t="shared" si="25"/>
        <v>08</v>
      </c>
      <c r="O51" s="9" t="str">
        <f t="shared" si="26"/>
        <v>33</v>
      </c>
      <c r="P51" s="12">
        <f t="shared" si="22"/>
        <v>22.224999999999998</v>
      </c>
      <c r="Q51" s="8">
        <f t="shared" si="27"/>
        <v>-1</v>
      </c>
      <c r="R51" s="9" t="str">
        <f t="shared" si="28"/>
        <v>-46</v>
      </c>
      <c r="S51" s="9" t="str">
        <f t="shared" si="29"/>
        <v>56</v>
      </c>
      <c r="T51" s="9" t="str">
        <f t="shared" si="30"/>
        <v>30</v>
      </c>
      <c r="U51" s="11">
        <f t="shared" si="31"/>
        <v>47.016666666666666</v>
      </c>
      <c r="V51" s="12">
        <f t="shared" si="23"/>
        <v>-47.016666666666666</v>
      </c>
    </row>
    <row r="52" spans="1:22" ht="22.5">
      <c r="A52">
        <f t="shared" si="21"/>
        <v>50</v>
      </c>
      <c r="B52" t="s">
        <v>1776</v>
      </c>
      <c r="C52" t="s">
        <v>753</v>
      </c>
      <c r="D52" s="1" t="s">
        <v>1123</v>
      </c>
      <c r="E52" s="13" t="s">
        <v>2705</v>
      </c>
      <c r="F52">
        <v>1.7</v>
      </c>
      <c r="G52" s="17">
        <v>815</v>
      </c>
      <c r="H52">
        <v>1200</v>
      </c>
      <c r="I52" s="2" t="s">
        <v>447</v>
      </c>
      <c r="J52" s="2" t="s">
        <v>2589</v>
      </c>
      <c r="K52" t="s">
        <v>1777</v>
      </c>
      <c r="M52" s="9" t="str">
        <f t="shared" si="24"/>
        <v>05</v>
      </c>
      <c r="N52" s="9" t="str">
        <f t="shared" si="25"/>
        <v>36</v>
      </c>
      <c r="O52" s="9" t="str">
        <f t="shared" si="26"/>
        <v>28</v>
      </c>
      <c r="P52" s="12">
        <f t="shared" si="22"/>
        <v>5.677777777777777</v>
      </c>
      <c r="Q52" s="8">
        <f t="shared" si="27"/>
        <v>-1</v>
      </c>
      <c r="R52" s="9" t="str">
        <f t="shared" si="28"/>
        <v>-01</v>
      </c>
      <c r="S52" s="9" t="str">
        <f t="shared" si="29"/>
        <v>11</v>
      </c>
      <c r="T52" s="9" t="str">
        <f t="shared" si="30"/>
        <v>42</v>
      </c>
      <c r="U52" s="11">
        <f t="shared" si="31"/>
        <v>1.3</v>
      </c>
      <c r="V52" s="12">
        <f t="shared" si="23"/>
        <v>-1.3</v>
      </c>
    </row>
    <row r="53" spans="1:22" ht="12.75">
      <c r="A53">
        <f t="shared" si="21"/>
        <v>51</v>
      </c>
      <c r="B53" t="s">
        <v>1778</v>
      </c>
      <c r="C53" t="s">
        <v>734</v>
      </c>
      <c r="D53" s="1" t="s">
        <v>1559</v>
      </c>
      <c r="E53" s="13" t="s">
        <v>3073</v>
      </c>
      <c r="F53">
        <v>1.9</v>
      </c>
      <c r="G53" s="17">
        <v>1120</v>
      </c>
      <c r="H53">
        <v>12000</v>
      </c>
      <c r="I53" s="2" t="s">
        <v>313</v>
      </c>
      <c r="J53" s="2" t="s">
        <v>111</v>
      </c>
      <c r="K53" t="s">
        <v>1779</v>
      </c>
      <c r="M53" s="9" t="str">
        <f t="shared" si="24"/>
        <v>05</v>
      </c>
      <c r="N53" s="9" t="str">
        <f t="shared" si="25"/>
        <v>41</v>
      </c>
      <c r="O53" s="9" t="str">
        <f t="shared" si="26"/>
        <v>00</v>
      </c>
      <c r="P53" s="12">
        <f t="shared" si="22"/>
        <v>5.683333333333334</v>
      </c>
      <c r="Q53" s="8">
        <f t="shared" si="27"/>
        <v>-1</v>
      </c>
      <c r="R53" s="9" t="str">
        <f t="shared" si="28"/>
        <v>-01</v>
      </c>
      <c r="S53" s="9" t="str">
        <f t="shared" si="29"/>
        <v>56</v>
      </c>
      <c r="T53" s="9" t="str">
        <f t="shared" si="30"/>
        <v>10</v>
      </c>
      <c r="U53" s="11">
        <f t="shared" si="31"/>
        <v>1.961111111111111</v>
      </c>
      <c r="V53" s="12">
        <f t="shared" si="23"/>
        <v>-1.961111111111111</v>
      </c>
    </row>
    <row r="54" spans="1:22" ht="25.5">
      <c r="A54">
        <f t="shared" si="21"/>
        <v>52</v>
      </c>
      <c r="B54" t="s">
        <v>1780</v>
      </c>
      <c r="C54" t="s">
        <v>854</v>
      </c>
      <c r="D54" s="1" t="s">
        <v>1124</v>
      </c>
      <c r="E54" s="13"/>
      <c r="F54">
        <v>2.9</v>
      </c>
      <c r="G54" s="17">
        <v>1553</v>
      </c>
      <c r="H54">
        <v>12600</v>
      </c>
      <c r="I54" s="2" t="s">
        <v>113</v>
      </c>
      <c r="J54" s="2" t="s">
        <v>112</v>
      </c>
      <c r="K54" t="s">
        <v>3156</v>
      </c>
      <c r="M54" s="9" t="str">
        <f t="shared" si="24"/>
        <v>16</v>
      </c>
      <c r="N54" s="9" t="str">
        <f t="shared" si="25"/>
        <v>21</v>
      </c>
      <c r="O54" s="9" t="str">
        <f t="shared" si="26"/>
        <v>27</v>
      </c>
      <c r="P54" s="12">
        <f t="shared" si="22"/>
        <v>16.425</v>
      </c>
      <c r="Q54" s="8">
        <f t="shared" si="27"/>
        <v>-1</v>
      </c>
      <c r="R54" s="9" t="str">
        <f t="shared" si="28"/>
        <v>-25</v>
      </c>
      <c r="S54" s="9" t="str">
        <f t="shared" si="29"/>
        <v>36</v>
      </c>
      <c r="T54" s="9" t="str">
        <f t="shared" si="30"/>
        <v>18</v>
      </c>
      <c r="U54" s="11">
        <f t="shared" si="31"/>
        <v>25.650000000000002</v>
      </c>
      <c r="V54" s="12">
        <f t="shared" si="23"/>
        <v>-25.650000000000002</v>
      </c>
    </row>
    <row r="55" spans="1:22" ht="25.5">
      <c r="A55">
        <f t="shared" si="21"/>
        <v>53</v>
      </c>
      <c r="B55" t="s">
        <v>1780</v>
      </c>
      <c r="C55" t="s">
        <v>924</v>
      </c>
      <c r="D55" s="1" t="s">
        <v>1124</v>
      </c>
      <c r="E55" s="13"/>
      <c r="F55">
        <v>2.8</v>
      </c>
      <c r="G55" s="17">
        <v>453</v>
      </c>
      <c r="H55">
        <v>1154</v>
      </c>
      <c r="I55" s="2" t="s">
        <v>2590</v>
      </c>
      <c r="J55" s="2" t="s">
        <v>1975</v>
      </c>
      <c r="K55" t="s">
        <v>3176</v>
      </c>
      <c r="M55" s="9" t="str">
        <f t="shared" si="24"/>
        <v>16</v>
      </c>
      <c r="N55" s="9" t="str">
        <f t="shared" si="25"/>
        <v>36</v>
      </c>
      <c r="O55" s="9" t="str">
        <f t="shared" si="26"/>
        <v>09</v>
      </c>
      <c r="P55" s="12">
        <f t="shared" si="22"/>
        <v>16.625</v>
      </c>
      <c r="Q55" s="8">
        <f t="shared" si="27"/>
        <v>-1</v>
      </c>
      <c r="R55" s="9" t="str">
        <f t="shared" si="28"/>
        <v>-28</v>
      </c>
      <c r="S55" s="9" t="str">
        <f t="shared" si="29"/>
        <v>13</v>
      </c>
      <c r="T55" s="9" t="str">
        <f t="shared" si="30"/>
        <v>38</v>
      </c>
      <c r="U55" s="11">
        <f t="shared" si="31"/>
        <v>28.32222222222222</v>
      </c>
      <c r="V55" s="12">
        <f t="shared" si="23"/>
        <v>-28.32222222222222</v>
      </c>
    </row>
    <row r="56" spans="1:22" ht="22.5">
      <c r="A56">
        <f t="shared" si="21"/>
        <v>54</v>
      </c>
      <c r="B56" t="s">
        <v>1781</v>
      </c>
      <c r="C56" t="s">
        <v>671</v>
      </c>
      <c r="D56" s="1" t="s">
        <v>1125</v>
      </c>
      <c r="E56" s="13" t="s">
        <v>2706</v>
      </c>
      <c r="F56">
        <v>2</v>
      </c>
      <c r="G56" s="17">
        <v>180</v>
      </c>
      <c r="H56">
        <v>380</v>
      </c>
      <c r="I56" s="2" t="s">
        <v>448</v>
      </c>
      <c r="J56" s="2" t="s">
        <v>1976</v>
      </c>
      <c r="K56" t="s">
        <v>456</v>
      </c>
      <c r="M56" s="9" t="str">
        <f t="shared" si="24"/>
        <v>09</v>
      </c>
      <c r="N56" s="9" t="str">
        <f t="shared" si="25"/>
        <v>27</v>
      </c>
      <c r="O56" s="9" t="str">
        <f t="shared" si="26"/>
        <v>48</v>
      </c>
      <c r="P56" s="12">
        <f t="shared" si="22"/>
        <v>9.583333333333332</v>
      </c>
      <c r="Q56" s="8">
        <f t="shared" si="27"/>
        <v>-1</v>
      </c>
      <c r="R56" s="9" t="str">
        <f t="shared" si="28"/>
        <v>-08</v>
      </c>
      <c r="S56" s="9" t="str">
        <f t="shared" si="29"/>
        <v>40</v>
      </c>
      <c r="T56" s="9" t="str">
        <f t="shared" si="30"/>
        <v>29</v>
      </c>
      <c r="U56" s="11">
        <f t="shared" si="31"/>
        <v>8.747222222222222</v>
      </c>
      <c r="V56" s="12">
        <f t="shared" si="23"/>
        <v>-8.747222222222222</v>
      </c>
    </row>
    <row r="57" spans="1:22" ht="12.75">
      <c r="A57">
        <f t="shared" si="21"/>
        <v>55</v>
      </c>
      <c r="B57" s="5" t="s">
        <v>1457</v>
      </c>
      <c r="C57" t="s">
        <v>672</v>
      </c>
      <c r="E57" s="13" t="s">
        <v>3143</v>
      </c>
      <c r="F57">
        <v>4.1</v>
      </c>
      <c r="G57" s="17">
        <v>330</v>
      </c>
      <c r="H57">
        <v>190</v>
      </c>
      <c r="I57" s="2" t="s">
        <v>445</v>
      </c>
      <c r="J57" s="2" t="s">
        <v>110</v>
      </c>
      <c r="K57" t="s">
        <v>3148</v>
      </c>
      <c r="M57" s="9" t="str">
        <f t="shared" si="24"/>
        <v>10</v>
      </c>
      <c r="N57" s="9" t="str">
        <f t="shared" si="25"/>
        <v>59</v>
      </c>
      <c r="O57" s="9" t="str">
        <f t="shared" si="26"/>
        <v>59</v>
      </c>
      <c r="P57" s="12">
        <f t="shared" si="22"/>
        <v>11.147222222222222</v>
      </c>
      <c r="Q57" s="8">
        <f t="shared" si="27"/>
        <v>-1</v>
      </c>
      <c r="R57" s="9" t="str">
        <f t="shared" si="28"/>
        <v>-18</v>
      </c>
      <c r="S57" s="9" t="str">
        <f t="shared" si="29"/>
        <v>19</v>
      </c>
      <c r="T57" s="9" t="str">
        <f t="shared" si="30"/>
        <v>11</v>
      </c>
      <c r="U57" s="11">
        <f t="shared" si="31"/>
        <v>18.34722222222222</v>
      </c>
      <c r="V57" s="12">
        <f t="shared" si="23"/>
        <v>-18.34722222222222</v>
      </c>
    </row>
    <row r="58" spans="1:22" ht="12.75">
      <c r="A58">
        <f t="shared" si="21"/>
        <v>56</v>
      </c>
      <c r="B58" s="5" t="s">
        <v>1782</v>
      </c>
      <c r="C58" t="s">
        <v>781</v>
      </c>
      <c r="D58" s="1" t="s">
        <v>1783</v>
      </c>
      <c r="E58" s="13" t="s">
        <v>3142</v>
      </c>
      <c r="F58">
        <v>7</v>
      </c>
      <c r="G58" s="17">
        <v>709</v>
      </c>
      <c r="H58">
        <v>61</v>
      </c>
      <c r="I58" s="2" t="s">
        <v>2591</v>
      </c>
      <c r="J58" s="2" t="s">
        <v>166</v>
      </c>
      <c r="K58" t="s">
        <v>1534</v>
      </c>
      <c r="M58" s="9" t="str">
        <f t="shared" si="24"/>
        <v>21</v>
      </c>
      <c r="N58" s="9" t="str">
        <f t="shared" si="25"/>
        <v>31</v>
      </c>
      <c r="O58" s="9" t="str">
        <f t="shared" si="26"/>
        <v>03</v>
      </c>
      <c r="P58" s="12">
        <f t="shared" si="22"/>
        <v>21.525</v>
      </c>
      <c r="Q58" s="8">
        <f t="shared" si="27"/>
        <v>1</v>
      </c>
      <c r="R58" s="9" t="str">
        <f t="shared" si="28"/>
        <v>+70</v>
      </c>
      <c r="S58" s="9" t="str">
        <f t="shared" si="29"/>
        <v>50</v>
      </c>
      <c r="T58" s="9" t="str">
        <f t="shared" si="30"/>
        <v>51</v>
      </c>
      <c r="U58" s="11">
        <f t="shared" si="31"/>
        <v>70.975</v>
      </c>
      <c r="V58" s="12">
        <f t="shared" si="23"/>
        <v>70.975</v>
      </c>
    </row>
    <row r="59" spans="1:22" ht="12.75">
      <c r="A59">
        <f t="shared" si="21"/>
        <v>57</v>
      </c>
      <c r="B59" s="5" t="s">
        <v>1784</v>
      </c>
      <c r="C59" t="s">
        <v>823</v>
      </c>
      <c r="D59" s="1" t="s">
        <v>1785</v>
      </c>
      <c r="E59" s="13" t="s">
        <v>2707</v>
      </c>
      <c r="F59">
        <v>3.2</v>
      </c>
      <c r="G59" s="17">
        <v>50</v>
      </c>
      <c r="H59">
        <v>8</v>
      </c>
      <c r="I59" s="2" t="s">
        <v>449</v>
      </c>
      <c r="J59" s="2" t="s">
        <v>30</v>
      </c>
      <c r="K59" t="s">
        <v>3150</v>
      </c>
      <c r="M59" s="9" t="str">
        <f t="shared" si="24"/>
        <v>23</v>
      </c>
      <c r="N59" s="9" t="str">
        <f t="shared" si="25"/>
        <v>39</v>
      </c>
      <c r="O59" s="9" t="str">
        <f t="shared" si="26"/>
        <v>21</v>
      </c>
      <c r="P59" s="12">
        <f t="shared" si="22"/>
        <v>23.708333333333332</v>
      </c>
      <c r="Q59" s="8">
        <f t="shared" si="27"/>
        <v>1</v>
      </c>
      <c r="R59" s="9" t="str">
        <f t="shared" si="28"/>
        <v>+77</v>
      </c>
      <c r="S59" s="9" t="str">
        <f t="shared" si="29"/>
        <v>37</v>
      </c>
      <c r="T59" s="9" t="str">
        <f t="shared" si="30"/>
        <v>57</v>
      </c>
      <c r="U59" s="11">
        <f t="shared" si="31"/>
        <v>77.77499999999999</v>
      </c>
      <c r="V59" s="12">
        <f t="shared" si="23"/>
        <v>77.77499999999999</v>
      </c>
    </row>
    <row r="60" spans="1:22" ht="12.75">
      <c r="A60">
        <f t="shared" si="21"/>
        <v>58</v>
      </c>
      <c r="B60" t="s">
        <v>1786</v>
      </c>
      <c r="C60" t="s">
        <v>673</v>
      </c>
      <c r="D60" s="1" t="s">
        <v>1616</v>
      </c>
      <c r="E60" s="13" t="s">
        <v>2708</v>
      </c>
      <c r="F60">
        <v>4</v>
      </c>
      <c r="G60" s="17">
        <v>170</v>
      </c>
      <c r="H60">
        <v>57</v>
      </c>
      <c r="I60" s="2" t="s">
        <v>223</v>
      </c>
      <c r="J60" s="2" t="s">
        <v>31</v>
      </c>
      <c r="K60" t="s">
        <v>3151</v>
      </c>
      <c r="M60" s="9" t="str">
        <f t="shared" si="24"/>
        <v>19</v>
      </c>
      <c r="N60" s="9" t="str">
        <f t="shared" si="25"/>
        <v>23</v>
      </c>
      <c r="O60" s="9" t="str">
        <f t="shared" si="26"/>
        <v>53</v>
      </c>
      <c r="P60" s="12">
        <f t="shared" si="22"/>
        <v>19.530555555555555</v>
      </c>
      <c r="Q60" s="8">
        <f t="shared" si="27"/>
        <v>-1</v>
      </c>
      <c r="R60" s="9" t="str">
        <f t="shared" si="28"/>
        <v>-40</v>
      </c>
      <c r="S60" s="9" t="str">
        <f t="shared" si="29"/>
        <v>36</v>
      </c>
      <c r="T60" s="9" t="str">
        <f t="shared" si="30"/>
        <v>58</v>
      </c>
      <c r="U60" s="11">
        <f t="shared" si="31"/>
        <v>40.76111111111111</v>
      </c>
      <c r="V60" s="12">
        <f t="shared" si="23"/>
        <v>-40.76111111111111</v>
      </c>
    </row>
    <row r="61" spans="1:22" ht="22.5">
      <c r="A61">
        <f t="shared" si="21"/>
        <v>59</v>
      </c>
      <c r="B61" s="5" t="s">
        <v>1787</v>
      </c>
      <c r="C61" t="s">
        <v>674</v>
      </c>
      <c r="D61" s="1" t="s">
        <v>1126</v>
      </c>
      <c r="E61" s="13" t="s">
        <v>2709</v>
      </c>
      <c r="F61">
        <v>4.2</v>
      </c>
      <c r="G61" s="17">
        <v>140</v>
      </c>
      <c r="H61">
        <v>25</v>
      </c>
      <c r="I61" s="2" t="s">
        <v>450</v>
      </c>
      <c r="J61" s="2" t="s">
        <v>190</v>
      </c>
      <c r="K61" t="s">
        <v>1532</v>
      </c>
      <c r="L61" t="s">
        <v>21</v>
      </c>
      <c r="M61" s="9" t="str">
        <f t="shared" si="24"/>
        <v>02</v>
      </c>
      <c r="N61" s="9" t="str">
        <f t="shared" si="25"/>
        <v>02</v>
      </c>
      <c r="O61" s="9" t="str">
        <f t="shared" si="26"/>
        <v>18</v>
      </c>
      <c r="P61" s="12">
        <f t="shared" si="22"/>
        <v>2.083333333333333</v>
      </c>
      <c r="Q61" s="8">
        <f t="shared" si="27"/>
        <v>1</v>
      </c>
      <c r="R61" s="9" t="str">
        <f t="shared" si="28"/>
        <v>+02</v>
      </c>
      <c r="S61" s="9" t="str">
        <f t="shared" si="29"/>
        <v>47</v>
      </c>
      <c r="T61" s="9" t="str">
        <f t="shared" si="30"/>
        <v>20</v>
      </c>
      <c r="U61" s="11">
        <f t="shared" si="31"/>
        <v>2.8388888888888886</v>
      </c>
      <c r="V61" s="12">
        <f t="shared" si="23"/>
        <v>2.8388888888888886</v>
      </c>
    </row>
    <row r="62" spans="1:22" ht="12.75">
      <c r="A62">
        <f t="shared" si="21"/>
        <v>60</v>
      </c>
      <c r="B62" s="5" t="s">
        <v>1788</v>
      </c>
      <c r="C62" t="s">
        <v>855</v>
      </c>
      <c r="D62" s="1" t="s">
        <v>1127</v>
      </c>
      <c r="E62" s="13" t="s">
        <v>2710</v>
      </c>
      <c r="F62">
        <v>5</v>
      </c>
      <c r="G62" s="17">
        <v>19</v>
      </c>
      <c r="H62">
        <v>0.4</v>
      </c>
      <c r="I62" s="2" t="s">
        <v>288</v>
      </c>
      <c r="J62" s="2" t="s">
        <v>191</v>
      </c>
      <c r="K62" t="s">
        <v>3149</v>
      </c>
      <c r="L62" t="s">
        <v>22</v>
      </c>
      <c r="M62" s="9" t="str">
        <f t="shared" si="24"/>
        <v>19</v>
      </c>
      <c r="N62" s="9" t="str">
        <f t="shared" si="25"/>
        <v>32</v>
      </c>
      <c r="O62" s="9" t="str">
        <f t="shared" si="26"/>
        <v>20</v>
      </c>
      <c r="P62" s="12">
        <f t="shared" si="22"/>
        <v>19.588888888888892</v>
      </c>
      <c r="Q62" s="8">
        <f t="shared" si="27"/>
        <v>1</v>
      </c>
      <c r="R62" s="9" t="str">
        <f t="shared" si="28"/>
        <v>+69</v>
      </c>
      <c r="S62" s="9" t="str">
        <f t="shared" si="29"/>
        <v>40</v>
      </c>
      <c r="T62" s="9" t="str">
        <f t="shared" si="30"/>
        <v>21</v>
      </c>
      <c r="U62" s="11">
        <f t="shared" si="31"/>
        <v>69.72500000000001</v>
      </c>
      <c r="V62" s="12">
        <f t="shared" si="23"/>
        <v>69.72500000000001</v>
      </c>
    </row>
    <row r="63" spans="1:22" ht="12.75">
      <c r="A63">
        <f t="shared" si="21"/>
        <v>61</v>
      </c>
      <c r="B63" s="5" t="s">
        <v>1789</v>
      </c>
      <c r="C63" t="s">
        <v>782</v>
      </c>
      <c r="D63" s="1" t="s">
        <v>1790</v>
      </c>
      <c r="E63" s="13" t="s">
        <v>3152</v>
      </c>
      <c r="F63">
        <v>3.7</v>
      </c>
      <c r="G63" s="17">
        <v>45</v>
      </c>
      <c r="H63">
        <v>5</v>
      </c>
      <c r="I63" s="2" t="s">
        <v>451</v>
      </c>
      <c r="J63" s="2" t="s">
        <v>32</v>
      </c>
      <c r="K63" t="s">
        <v>1791</v>
      </c>
      <c r="M63" s="9" t="str">
        <f t="shared" si="24"/>
        <v>19</v>
      </c>
      <c r="N63" s="9" t="str">
        <f t="shared" si="25"/>
        <v>55</v>
      </c>
      <c r="O63" s="9" t="str">
        <f t="shared" si="26"/>
        <v>19</v>
      </c>
      <c r="P63" s="12">
        <f t="shared" si="22"/>
        <v>19.969444444444445</v>
      </c>
      <c r="Q63" s="8">
        <f t="shared" si="27"/>
        <v>1</v>
      </c>
      <c r="R63" s="9" t="str">
        <f t="shared" si="28"/>
        <v>+06</v>
      </c>
      <c r="S63" s="9" t="str">
        <f t="shared" si="29"/>
        <v>24</v>
      </c>
      <c r="T63" s="9" t="str">
        <f t="shared" si="30"/>
        <v>24</v>
      </c>
      <c r="U63" s="11">
        <f t="shared" si="31"/>
        <v>6.466666666666667</v>
      </c>
      <c r="V63" s="12">
        <f t="shared" si="23"/>
        <v>6.466666666666667</v>
      </c>
    </row>
    <row r="64" spans="1:22" ht="12.75">
      <c r="A64">
        <f t="shared" si="21"/>
        <v>62</v>
      </c>
      <c r="B64" t="s">
        <v>1792</v>
      </c>
      <c r="C64" t="s">
        <v>979</v>
      </c>
      <c r="E64" s="13"/>
      <c r="F64">
        <v>4.8</v>
      </c>
      <c r="I64" s="2" t="s">
        <v>114</v>
      </c>
      <c r="J64" s="2" t="s">
        <v>2063</v>
      </c>
      <c r="K64" t="s">
        <v>57</v>
      </c>
      <c r="M64" s="9" t="str">
        <f t="shared" si="24"/>
        <v>20</v>
      </c>
      <c r="N64" s="9" t="str">
        <f t="shared" si="25"/>
        <v>20</v>
      </c>
      <c r="O64" s="9" t="str">
        <f t="shared" si="26"/>
        <v>40</v>
      </c>
      <c r="P64" s="12">
        <f t="shared" si="22"/>
        <v>20.444444444444443</v>
      </c>
      <c r="Q64" s="8">
        <f t="shared" si="27"/>
        <v>-1</v>
      </c>
      <c r="R64" s="9" t="str">
        <f t="shared" si="28"/>
        <v>-12</v>
      </c>
      <c r="S64" s="9" t="str">
        <f t="shared" si="29"/>
        <v>45</v>
      </c>
      <c r="T64" s="9" t="str">
        <f t="shared" si="30"/>
        <v>33</v>
      </c>
      <c r="U64" s="11">
        <f t="shared" si="31"/>
        <v>12.841666666666667</v>
      </c>
      <c r="V64" s="12">
        <f t="shared" si="23"/>
        <v>-12.841666666666667</v>
      </c>
    </row>
    <row r="65" spans="1:22" ht="12.75">
      <c r="A65">
        <f t="shared" si="21"/>
        <v>63</v>
      </c>
      <c r="B65" t="s">
        <v>1793</v>
      </c>
      <c r="C65" t="s">
        <v>929</v>
      </c>
      <c r="E65" s="13" t="s">
        <v>3074</v>
      </c>
      <c r="F65">
        <v>4.25</v>
      </c>
      <c r="I65" s="2" t="s">
        <v>222</v>
      </c>
      <c r="J65" s="2" t="s">
        <v>2064</v>
      </c>
      <c r="K65" t="s">
        <v>2065</v>
      </c>
      <c r="M65" s="9" t="str">
        <f t="shared" si="24"/>
        <v>08</v>
      </c>
      <c r="N65" s="9" t="str">
        <f t="shared" si="25"/>
        <v>22</v>
      </c>
      <c r="O65" s="9" t="str">
        <f t="shared" si="26"/>
        <v>50</v>
      </c>
      <c r="P65" s="12">
        <f t="shared" si="22"/>
        <v>8.505555555555556</v>
      </c>
      <c r="Q65" s="8">
        <f t="shared" si="27"/>
        <v>1</v>
      </c>
      <c r="R65" s="9" t="str">
        <f t="shared" si="28"/>
        <v>+43</v>
      </c>
      <c r="S65" s="9" t="str">
        <f t="shared" si="29"/>
        <v>11</v>
      </c>
      <c r="T65" s="9" t="str">
        <f t="shared" si="30"/>
        <v>17</v>
      </c>
      <c r="U65" s="11">
        <f t="shared" si="31"/>
        <v>43.230555555555554</v>
      </c>
      <c r="V65" s="12">
        <f t="shared" si="23"/>
        <v>43.230555555555554</v>
      </c>
    </row>
    <row r="66" spans="1:22" ht="12.75">
      <c r="A66">
        <f t="shared" si="21"/>
        <v>64</v>
      </c>
      <c r="B66" s="5" t="s">
        <v>1794</v>
      </c>
      <c r="C66" t="s">
        <v>675</v>
      </c>
      <c r="D66" s="1" t="s">
        <v>1128</v>
      </c>
      <c r="E66" s="13"/>
      <c r="F66">
        <v>0.8</v>
      </c>
      <c r="G66" s="17">
        <v>17</v>
      </c>
      <c r="H66">
        <v>10</v>
      </c>
      <c r="I66" s="2" t="s">
        <v>452</v>
      </c>
      <c r="J66" s="2" t="s">
        <v>33</v>
      </c>
      <c r="K66" t="s">
        <v>1795</v>
      </c>
      <c r="M66" s="9" t="str">
        <f t="shared" si="24"/>
        <v>19</v>
      </c>
      <c r="N66" s="9" t="str">
        <f t="shared" si="25"/>
        <v>50</v>
      </c>
      <c r="O66" s="9" t="str">
        <f t="shared" si="26"/>
        <v>47</v>
      </c>
      <c r="P66" s="12">
        <f aca="true" t="shared" si="32" ref="P66:P88">LEFT(I66,2)+((MID(I66,4,2))/60)+((MID(I66,7,2))/360)</f>
        <v>19.96388888888889</v>
      </c>
      <c r="Q66" s="8">
        <f t="shared" si="27"/>
        <v>1</v>
      </c>
      <c r="R66" s="9" t="str">
        <f t="shared" si="28"/>
        <v>+08</v>
      </c>
      <c r="S66" s="9" t="str">
        <f t="shared" si="29"/>
        <v>52</v>
      </c>
      <c r="T66" s="9" t="str">
        <f t="shared" si="30"/>
        <v>06</v>
      </c>
      <c r="U66" s="11">
        <f t="shared" si="31"/>
        <v>8.883333333333335</v>
      </c>
      <c r="V66" s="12">
        <f aca="true" t="shared" si="33" ref="V66:V88">U66*Q66</f>
        <v>8.883333333333335</v>
      </c>
    </row>
    <row r="67" spans="1:22" ht="12.75">
      <c r="A67">
        <f aca="true" t="shared" si="34" ref="A67:A98">A66+1</f>
        <v>65</v>
      </c>
      <c r="B67" t="s">
        <v>1796</v>
      </c>
      <c r="C67" t="s">
        <v>783</v>
      </c>
      <c r="D67" s="1" t="s">
        <v>1129</v>
      </c>
      <c r="E67" s="13" t="s">
        <v>3064</v>
      </c>
      <c r="F67">
        <v>3.5</v>
      </c>
      <c r="G67" s="17">
        <v>350</v>
      </c>
      <c r="H67">
        <v>360</v>
      </c>
      <c r="I67" s="2" t="s">
        <v>453</v>
      </c>
      <c r="J67" s="2" t="s">
        <v>115</v>
      </c>
      <c r="K67" t="s">
        <v>53</v>
      </c>
      <c r="M67" s="9" t="str">
        <f aca="true" t="shared" si="35" ref="M67:M130">LEFT(I67,2)</f>
        <v>08</v>
      </c>
      <c r="N67" s="9" t="str">
        <f aca="true" t="shared" si="36" ref="N67:N130">MID(I67,4,2)</f>
        <v>16</v>
      </c>
      <c r="O67" s="9" t="str">
        <f aca="true" t="shared" si="37" ref="O67:O130">MID(I67,7,2)</f>
        <v>46</v>
      </c>
      <c r="P67" s="12">
        <f t="shared" si="32"/>
        <v>8.394444444444446</v>
      </c>
      <c r="Q67" s="8">
        <f aca="true" t="shared" si="38" ref="Q67:Q130">SIGN(R67)</f>
        <v>1</v>
      </c>
      <c r="R67" s="9" t="str">
        <f aca="true" t="shared" si="39" ref="R67:R130">LEFT(J67,3)</f>
        <v>+09</v>
      </c>
      <c r="S67" s="9" t="str">
        <f aca="true" t="shared" si="40" ref="S67:S130">MID(J67,5,2)</f>
        <v>10</v>
      </c>
      <c r="T67" s="9" t="str">
        <f aca="true" t="shared" si="41" ref="T67:T130">MID(J67,8,2)</f>
        <v>27</v>
      </c>
      <c r="U67" s="11">
        <f aca="true" t="shared" si="42" ref="U67:U130">ABS(LEFT(J67,3))+(MID(J67,5,2)/60)+(MID(J67,8,2)/360)</f>
        <v>9.241666666666665</v>
      </c>
      <c r="V67" s="12">
        <f t="shared" si="33"/>
        <v>9.241666666666665</v>
      </c>
    </row>
    <row r="68" spans="1:22" ht="12.75">
      <c r="A68">
        <f t="shared" si="34"/>
        <v>66</v>
      </c>
      <c r="B68" t="s">
        <v>1797</v>
      </c>
      <c r="C68" t="s">
        <v>722</v>
      </c>
      <c r="D68" s="1" t="s">
        <v>1798</v>
      </c>
      <c r="E68" s="13"/>
      <c r="F68">
        <v>2.4</v>
      </c>
      <c r="G68" s="17">
        <v>2500</v>
      </c>
      <c r="I68" s="2" t="s">
        <v>277</v>
      </c>
      <c r="J68" s="2" t="s">
        <v>116</v>
      </c>
      <c r="K68" t="s">
        <v>454</v>
      </c>
      <c r="M68" s="9" t="str">
        <f t="shared" si="35"/>
        <v>07</v>
      </c>
      <c r="N68" s="9" t="str">
        <f t="shared" si="36"/>
        <v>24</v>
      </c>
      <c r="O68" s="9" t="str">
        <f t="shared" si="37"/>
        <v>19</v>
      </c>
      <c r="P68" s="12">
        <f t="shared" si="32"/>
        <v>7.452777777777778</v>
      </c>
      <c r="Q68" s="8">
        <f t="shared" si="38"/>
        <v>-1</v>
      </c>
      <c r="R68" s="9" t="str">
        <f t="shared" si="39"/>
        <v>-28</v>
      </c>
      <c r="S68" s="9" t="str">
        <f t="shared" si="40"/>
        <v>49</v>
      </c>
      <c r="T68" s="9" t="str">
        <f t="shared" si="41"/>
        <v>51</v>
      </c>
      <c r="U68" s="11">
        <f t="shared" si="42"/>
        <v>28.958333333333332</v>
      </c>
      <c r="V68" s="12">
        <f t="shared" si="33"/>
        <v>-28.958333333333332</v>
      </c>
    </row>
    <row r="69" spans="1:22" ht="25.5">
      <c r="A69">
        <f t="shared" si="34"/>
        <v>67</v>
      </c>
      <c r="B69" t="s">
        <v>1455</v>
      </c>
      <c r="C69" t="s">
        <v>773</v>
      </c>
      <c r="D69" s="1" t="s">
        <v>1130</v>
      </c>
      <c r="E69" s="13"/>
      <c r="F69">
        <v>3.8</v>
      </c>
      <c r="G69" s="17">
        <v>24</v>
      </c>
      <c r="H69">
        <v>1.3</v>
      </c>
      <c r="I69" s="2" t="s">
        <v>1799</v>
      </c>
      <c r="J69" s="2" t="s">
        <v>34</v>
      </c>
      <c r="K69" t="s">
        <v>455</v>
      </c>
      <c r="M69" s="9" t="str">
        <f t="shared" si="35"/>
        <v>11</v>
      </c>
      <c r="N69" s="9" t="str">
        <f t="shared" si="36"/>
        <v>18</v>
      </c>
      <c r="O69" s="9" t="str">
        <f t="shared" si="37"/>
        <v>11</v>
      </c>
      <c r="P69" s="12">
        <f t="shared" si="32"/>
        <v>11.330555555555556</v>
      </c>
      <c r="Q69" s="8">
        <f t="shared" si="38"/>
        <v>1</v>
      </c>
      <c r="R69" s="9" t="str">
        <f t="shared" si="39"/>
        <v>+31</v>
      </c>
      <c r="S69" s="9" t="str">
        <f t="shared" si="40"/>
        <v>31</v>
      </c>
      <c r="T69" s="9" t="str">
        <f t="shared" si="41"/>
        <v>45</v>
      </c>
      <c r="U69" s="11">
        <f t="shared" si="42"/>
        <v>31.641666666666666</v>
      </c>
      <c r="V69" s="12">
        <f t="shared" si="33"/>
        <v>31.641666666666666</v>
      </c>
    </row>
    <row r="70" spans="1:22" ht="25.5">
      <c r="A70">
        <f t="shared" si="34"/>
        <v>68</v>
      </c>
      <c r="B70" t="s">
        <v>1456</v>
      </c>
      <c r="C70" t="s">
        <v>930</v>
      </c>
      <c r="D70" s="1" t="s">
        <v>1131</v>
      </c>
      <c r="E70" s="13"/>
      <c r="F70">
        <v>3.5</v>
      </c>
      <c r="G70" s="17">
        <v>420</v>
      </c>
      <c r="H70">
        <v>550</v>
      </c>
      <c r="I70" s="2" t="s">
        <v>1800</v>
      </c>
      <c r="J70" s="2" t="s">
        <v>35</v>
      </c>
      <c r="K70" t="s">
        <v>456</v>
      </c>
      <c r="M70" s="9" t="str">
        <f t="shared" si="35"/>
        <v>11</v>
      </c>
      <c r="N70" s="9" t="str">
        <f t="shared" si="36"/>
        <v>18</v>
      </c>
      <c r="O70" s="9" t="str">
        <f t="shared" si="37"/>
        <v>29</v>
      </c>
      <c r="P70" s="12">
        <f t="shared" si="32"/>
        <v>11.380555555555556</v>
      </c>
      <c r="Q70" s="8">
        <f t="shared" si="38"/>
        <v>1</v>
      </c>
      <c r="R70" s="9" t="str">
        <f t="shared" si="39"/>
        <v>+33</v>
      </c>
      <c r="S70" s="9" t="str">
        <f t="shared" si="40"/>
        <v>05</v>
      </c>
      <c r="T70" s="9" t="str">
        <f t="shared" si="41"/>
        <v>39</v>
      </c>
      <c r="U70" s="11">
        <f t="shared" si="42"/>
        <v>33.19166666666667</v>
      </c>
      <c r="V70" s="12">
        <f t="shared" si="33"/>
        <v>33.19166666666667</v>
      </c>
    </row>
    <row r="71" spans="1:22" ht="12.75">
      <c r="A71">
        <f t="shared" si="34"/>
        <v>69</v>
      </c>
      <c r="B71" s="5" t="s">
        <v>457</v>
      </c>
      <c r="C71" t="s">
        <v>784</v>
      </c>
      <c r="D71" s="1" t="s">
        <v>1132</v>
      </c>
      <c r="E71" s="13" t="s">
        <v>2711</v>
      </c>
      <c r="F71">
        <v>2.8</v>
      </c>
      <c r="G71" s="17">
        <v>362</v>
      </c>
      <c r="H71">
        <v>763</v>
      </c>
      <c r="I71" s="2" t="s">
        <v>1801</v>
      </c>
      <c r="J71" s="2" t="s">
        <v>36</v>
      </c>
      <c r="K71" t="s">
        <v>458</v>
      </c>
      <c r="M71" s="9" t="str">
        <f t="shared" si="35"/>
        <v>17</v>
      </c>
      <c r="N71" s="9" t="str">
        <f t="shared" si="36"/>
        <v>30</v>
      </c>
      <c r="O71" s="9" t="str">
        <f t="shared" si="37"/>
        <v>26</v>
      </c>
      <c r="P71" s="12">
        <f t="shared" si="32"/>
        <v>17.572222222222223</v>
      </c>
      <c r="Q71" s="8">
        <f t="shared" si="38"/>
        <v>1</v>
      </c>
      <c r="R71" s="9" t="str">
        <f t="shared" si="39"/>
        <v>+52</v>
      </c>
      <c r="S71" s="9" t="str">
        <f t="shared" si="40"/>
        <v>18</v>
      </c>
      <c r="T71" s="9" t="str">
        <f t="shared" si="41"/>
        <v>05</v>
      </c>
      <c r="U71" s="11">
        <f t="shared" si="42"/>
        <v>52.31388888888888</v>
      </c>
      <c r="V71" s="12">
        <f t="shared" si="33"/>
        <v>52.31388888888888</v>
      </c>
    </row>
    <row r="72" spans="1:22" ht="12.75">
      <c r="A72">
        <f t="shared" si="34"/>
        <v>70</v>
      </c>
      <c r="B72" s="5" t="s">
        <v>459</v>
      </c>
      <c r="C72" t="s">
        <v>655</v>
      </c>
      <c r="D72" s="1" t="s">
        <v>1133</v>
      </c>
      <c r="E72" s="13" t="s">
        <v>3075</v>
      </c>
      <c r="F72">
        <v>4.6</v>
      </c>
      <c r="G72" s="17">
        <v>130</v>
      </c>
      <c r="H72">
        <v>18</v>
      </c>
      <c r="I72" s="2" t="s">
        <v>224</v>
      </c>
      <c r="J72" s="2" t="s">
        <v>37</v>
      </c>
      <c r="K72" t="s">
        <v>460</v>
      </c>
      <c r="L72" t="s">
        <v>24</v>
      </c>
      <c r="M72" s="9" t="str">
        <f t="shared" si="35"/>
        <v>18</v>
      </c>
      <c r="N72" s="9" t="str">
        <f t="shared" si="36"/>
        <v>56</v>
      </c>
      <c r="O72" s="9" t="str">
        <f t="shared" si="37"/>
        <v>13</v>
      </c>
      <c r="P72" s="12">
        <f t="shared" si="32"/>
        <v>18.969444444444445</v>
      </c>
      <c r="Q72" s="8">
        <f t="shared" si="38"/>
        <v>1</v>
      </c>
      <c r="R72" s="9" t="str">
        <f t="shared" si="39"/>
        <v>+04</v>
      </c>
      <c r="S72" s="9" t="str">
        <f t="shared" si="40"/>
        <v>12</v>
      </c>
      <c r="T72" s="9" t="str">
        <f t="shared" si="41"/>
        <v>13</v>
      </c>
      <c r="U72" s="11">
        <f t="shared" si="42"/>
        <v>4.236111111111112</v>
      </c>
      <c r="V72" s="12">
        <f t="shared" si="33"/>
        <v>4.236111111111112</v>
      </c>
    </row>
    <row r="73" spans="1:22" ht="12.75">
      <c r="A73">
        <f t="shared" si="34"/>
        <v>71</v>
      </c>
      <c r="B73" t="s">
        <v>461</v>
      </c>
      <c r="C73" t="s">
        <v>774</v>
      </c>
      <c r="E73" s="13"/>
      <c r="F73">
        <v>3.3</v>
      </c>
      <c r="G73" s="17">
        <v>56</v>
      </c>
      <c r="H73">
        <v>11</v>
      </c>
      <c r="I73" s="2" t="s">
        <v>1802</v>
      </c>
      <c r="J73" s="2" t="s">
        <v>2592</v>
      </c>
      <c r="K73" t="s">
        <v>2066</v>
      </c>
      <c r="M73" s="9" t="str">
        <f t="shared" si="35"/>
        <v>06</v>
      </c>
      <c r="N73" s="9" t="str">
        <f t="shared" si="36"/>
        <v>45</v>
      </c>
      <c r="O73" s="9" t="str">
        <f t="shared" si="37"/>
        <v>33</v>
      </c>
      <c r="P73" s="12">
        <f t="shared" si="32"/>
        <v>6.841666666666667</v>
      </c>
      <c r="Q73" s="8">
        <f t="shared" si="38"/>
        <v>1</v>
      </c>
      <c r="R73" s="9" t="str">
        <f t="shared" si="39"/>
        <v>+12</v>
      </c>
      <c r="S73" s="9" t="str">
        <f t="shared" si="40"/>
        <v>53</v>
      </c>
      <c r="T73" s="9" t="str">
        <f t="shared" si="41"/>
        <v>36</v>
      </c>
      <c r="U73" s="11">
        <f t="shared" si="42"/>
        <v>12.983333333333333</v>
      </c>
      <c r="V73" s="12">
        <f t="shared" si="33"/>
        <v>12.983333333333333</v>
      </c>
    </row>
    <row r="74" spans="1:22" ht="12.75">
      <c r="A74">
        <f t="shared" si="34"/>
        <v>72</v>
      </c>
      <c r="B74" s="5" t="s">
        <v>462</v>
      </c>
      <c r="C74" t="s">
        <v>656</v>
      </c>
      <c r="D74" s="1" t="s">
        <v>1134</v>
      </c>
      <c r="E74" s="13"/>
      <c r="F74">
        <v>4.2</v>
      </c>
      <c r="G74" s="17">
        <v>220</v>
      </c>
      <c r="H74">
        <v>81</v>
      </c>
      <c r="I74" s="2" t="s">
        <v>1803</v>
      </c>
      <c r="J74" s="2" t="s">
        <v>221</v>
      </c>
      <c r="K74" t="s">
        <v>3153</v>
      </c>
      <c r="M74" s="9" t="str">
        <f t="shared" si="35"/>
        <v>22</v>
      </c>
      <c r="N74" s="9" t="str">
        <f t="shared" si="36"/>
        <v>17</v>
      </c>
      <c r="O74" s="9" t="str">
        <f t="shared" si="37"/>
        <v>05</v>
      </c>
      <c r="P74" s="12">
        <f t="shared" si="32"/>
        <v>22.297222222222224</v>
      </c>
      <c r="Q74" s="8">
        <f t="shared" si="38"/>
        <v>-1</v>
      </c>
      <c r="R74" s="9" t="str">
        <f t="shared" si="39"/>
        <v>-07</v>
      </c>
      <c r="S74" s="9" t="str">
        <f t="shared" si="40"/>
        <v>45</v>
      </c>
      <c r="T74" s="9" t="str">
        <f t="shared" si="41"/>
        <v>35</v>
      </c>
      <c r="U74" s="11">
        <f t="shared" si="42"/>
        <v>7.847222222222222</v>
      </c>
      <c r="V74" s="12">
        <f t="shared" si="33"/>
        <v>-7.847222222222222</v>
      </c>
    </row>
    <row r="75" spans="1:22" ht="12.75">
      <c r="A75">
        <f t="shared" si="34"/>
        <v>73</v>
      </c>
      <c r="B75" s="5" t="s">
        <v>463</v>
      </c>
      <c r="C75" t="s">
        <v>925</v>
      </c>
      <c r="D75" s="1" t="s">
        <v>1135</v>
      </c>
      <c r="E75" s="13" t="s">
        <v>464</v>
      </c>
      <c r="F75">
        <v>4</v>
      </c>
      <c r="I75" s="2" t="s">
        <v>1804</v>
      </c>
      <c r="J75" s="2" t="s">
        <v>46</v>
      </c>
      <c r="K75" t="s">
        <v>3154</v>
      </c>
      <c r="M75" s="9" t="str">
        <f t="shared" si="35"/>
        <v>03</v>
      </c>
      <c r="N75" s="9" t="str">
        <f t="shared" si="36"/>
        <v>20</v>
      </c>
      <c r="O75" s="9" t="str">
        <f t="shared" si="37"/>
        <v>00</v>
      </c>
      <c r="P75" s="12">
        <f t="shared" si="32"/>
        <v>3.3333333333333335</v>
      </c>
      <c r="Q75" s="8">
        <f t="shared" si="38"/>
        <v>-1</v>
      </c>
      <c r="R75" s="9" t="str">
        <f t="shared" si="39"/>
        <v>-21</v>
      </c>
      <c r="S75" s="9" t="str">
        <f t="shared" si="40"/>
        <v>45</v>
      </c>
      <c r="T75" s="9" t="str">
        <f t="shared" si="41"/>
        <v>00</v>
      </c>
      <c r="U75" s="11">
        <f t="shared" si="42"/>
        <v>21.75</v>
      </c>
      <c r="V75" s="12">
        <f t="shared" si="33"/>
        <v>-21.75</v>
      </c>
    </row>
    <row r="76" spans="1:22" ht="33.75">
      <c r="A76">
        <f t="shared" si="34"/>
        <v>74</v>
      </c>
      <c r="B76" s="5" t="s">
        <v>465</v>
      </c>
      <c r="C76" t="s">
        <v>676</v>
      </c>
      <c r="D76" s="1" t="s">
        <v>1136</v>
      </c>
      <c r="E76" s="13" t="s">
        <v>1137</v>
      </c>
      <c r="F76">
        <v>2.4</v>
      </c>
      <c r="G76" s="17">
        <v>76</v>
      </c>
      <c r="H76">
        <v>48</v>
      </c>
      <c r="I76" s="2" t="s">
        <v>1805</v>
      </c>
      <c r="J76" s="2" t="s">
        <v>2670</v>
      </c>
      <c r="K76" t="s">
        <v>3149</v>
      </c>
      <c r="M76" s="9" t="str">
        <f t="shared" si="35"/>
        <v>00</v>
      </c>
      <c r="N76" s="9" t="str">
        <f t="shared" si="36"/>
        <v>26</v>
      </c>
      <c r="O76" s="9" t="str">
        <f t="shared" si="37"/>
        <v>33</v>
      </c>
      <c r="P76" s="12">
        <f t="shared" si="32"/>
        <v>0.525</v>
      </c>
      <c r="Q76" s="8">
        <f t="shared" si="38"/>
        <v>-1</v>
      </c>
      <c r="R76" s="9" t="str">
        <f t="shared" si="39"/>
        <v>-42</v>
      </c>
      <c r="S76" s="9" t="str">
        <f t="shared" si="40"/>
        <v>16</v>
      </c>
      <c r="T76" s="9" t="str">
        <f t="shared" si="41"/>
        <v>51</v>
      </c>
      <c r="U76" s="11">
        <f t="shared" si="42"/>
        <v>42.40833333333333</v>
      </c>
      <c r="V76" s="12">
        <f t="shared" si="33"/>
        <v>-42.40833333333333</v>
      </c>
    </row>
    <row r="77" spans="1:22" ht="12.75">
      <c r="A77">
        <f t="shared" si="34"/>
        <v>75</v>
      </c>
      <c r="B77" s="5" t="s">
        <v>466</v>
      </c>
      <c r="C77" t="s">
        <v>677</v>
      </c>
      <c r="D77" s="1" t="s">
        <v>467</v>
      </c>
      <c r="E77" s="13"/>
      <c r="F77">
        <v>4.4</v>
      </c>
      <c r="G77" s="17">
        <v>290</v>
      </c>
      <c r="H77">
        <v>110</v>
      </c>
      <c r="I77" s="2" t="s">
        <v>228</v>
      </c>
      <c r="J77" s="2" t="s">
        <v>38</v>
      </c>
      <c r="K77" t="s">
        <v>468</v>
      </c>
      <c r="M77" s="9" t="str">
        <f t="shared" si="35"/>
        <v>19</v>
      </c>
      <c r="N77" s="9" t="str">
        <f t="shared" si="36"/>
        <v>28</v>
      </c>
      <c r="O77" s="9" t="str">
        <f t="shared" si="37"/>
        <v>42</v>
      </c>
      <c r="P77" s="12">
        <f t="shared" si="32"/>
        <v>19.583333333333332</v>
      </c>
      <c r="Q77" s="8">
        <f t="shared" si="38"/>
        <v>1</v>
      </c>
      <c r="R77" s="9" t="str">
        <f t="shared" si="39"/>
        <v>+24</v>
      </c>
      <c r="S77" s="9" t="str">
        <f t="shared" si="40"/>
        <v>39</v>
      </c>
      <c r="T77" s="9" t="str">
        <f t="shared" si="41"/>
        <v>54</v>
      </c>
      <c r="U77" s="11">
        <f t="shared" si="42"/>
        <v>24.799999999999997</v>
      </c>
      <c r="V77" s="12">
        <f t="shared" si="33"/>
        <v>24.799999999999997</v>
      </c>
    </row>
    <row r="78" spans="1:22" ht="33.75">
      <c r="A78">
        <f t="shared" si="34"/>
        <v>76</v>
      </c>
      <c r="B78" s="5" t="s">
        <v>469</v>
      </c>
      <c r="C78" t="s">
        <v>678</v>
      </c>
      <c r="D78" s="1" t="s">
        <v>1138</v>
      </c>
      <c r="E78" s="13" t="s">
        <v>2712</v>
      </c>
      <c r="F78">
        <v>1.1</v>
      </c>
      <c r="G78" s="17">
        <v>330</v>
      </c>
      <c r="H78">
        <v>2000</v>
      </c>
      <c r="I78" s="2" t="s">
        <v>318</v>
      </c>
      <c r="J78" s="2" t="s">
        <v>2593</v>
      </c>
      <c r="K78" t="s">
        <v>470</v>
      </c>
      <c r="M78" s="9" t="str">
        <f t="shared" si="35"/>
        <v>16</v>
      </c>
      <c r="N78" s="9" t="str">
        <f t="shared" si="36"/>
        <v>29</v>
      </c>
      <c r="O78" s="9" t="str">
        <f t="shared" si="37"/>
        <v>40</v>
      </c>
      <c r="P78" s="12">
        <f t="shared" si="32"/>
        <v>16.594444444444445</v>
      </c>
      <c r="Q78" s="8">
        <f t="shared" si="38"/>
        <v>-1</v>
      </c>
      <c r="R78" s="9" t="str">
        <f t="shared" si="39"/>
        <v>-26</v>
      </c>
      <c r="S78" s="9" t="str">
        <f t="shared" si="40"/>
        <v>26</v>
      </c>
      <c r="T78" s="9" t="str">
        <f t="shared" si="41"/>
        <v>37</v>
      </c>
      <c r="U78" s="11">
        <f t="shared" si="42"/>
        <v>26.53611111111111</v>
      </c>
      <c r="V78" s="12">
        <f t="shared" si="33"/>
        <v>-26.53611111111111</v>
      </c>
    </row>
    <row r="79" spans="1:22" ht="12.75">
      <c r="A79">
        <f t="shared" si="34"/>
        <v>77</v>
      </c>
      <c r="B79" s="5" t="s">
        <v>471</v>
      </c>
      <c r="C79" t="s">
        <v>679</v>
      </c>
      <c r="D79" s="1" t="s">
        <v>1139</v>
      </c>
      <c r="E79" s="13" t="s">
        <v>3076</v>
      </c>
      <c r="F79">
        <v>0.1</v>
      </c>
      <c r="G79" s="17">
        <v>37</v>
      </c>
      <c r="H79">
        <v>110</v>
      </c>
      <c r="I79" s="2" t="s">
        <v>274</v>
      </c>
      <c r="J79" s="2" t="s">
        <v>1977</v>
      </c>
      <c r="K79" t="s">
        <v>472</v>
      </c>
      <c r="M79" s="9" t="str">
        <f t="shared" si="35"/>
        <v>14</v>
      </c>
      <c r="N79" s="9" t="str">
        <f t="shared" si="36"/>
        <v>15</v>
      </c>
      <c r="O79" s="9" t="str">
        <f t="shared" si="37"/>
        <v>51</v>
      </c>
      <c r="P79" s="12">
        <f t="shared" si="32"/>
        <v>14.391666666666667</v>
      </c>
      <c r="Q79" s="8">
        <f t="shared" si="38"/>
        <v>1</v>
      </c>
      <c r="R79" s="9" t="str">
        <f t="shared" si="39"/>
        <v>+19</v>
      </c>
      <c r="S79" s="9" t="str">
        <f t="shared" si="40"/>
        <v>09</v>
      </c>
      <c r="T79" s="9" t="str">
        <f t="shared" si="41"/>
        <v>34</v>
      </c>
      <c r="U79" s="11">
        <f t="shared" si="42"/>
        <v>19.244444444444444</v>
      </c>
      <c r="V79" s="12">
        <f t="shared" si="33"/>
        <v>19.244444444444444</v>
      </c>
    </row>
    <row r="80" spans="1:22" ht="25.5">
      <c r="A80">
        <f t="shared" si="34"/>
        <v>78</v>
      </c>
      <c r="B80" t="s">
        <v>1458</v>
      </c>
      <c r="C80" t="s">
        <v>1448</v>
      </c>
      <c r="D80" s="1" t="s">
        <v>1140</v>
      </c>
      <c r="E80" s="13"/>
      <c r="F80">
        <v>4.3</v>
      </c>
      <c r="G80" s="17">
        <v>380</v>
      </c>
      <c r="H80">
        <v>280</v>
      </c>
      <c r="I80" s="2" t="s">
        <v>225</v>
      </c>
      <c r="J80" s="2" t="s">
        <v>39</v>
      </c>
      <c r="K80" t="s">
        <v>473</v>
      </c>
      <c r="L80" t="s">
        <v>1297</v>
      </c>
      <c r="M80" s="9" t="str">
        <f t="shared" si="35"/>
        <v>19</v>
      </c>
      <c r="N80" s="9" t="str">
        <f t="shared" si="36"/>
        <v>23</v>
      </c>
      <c r="O80" s="9" t="str">
        <f t="shared" si="37"/>
        <v>13</v>
      </c>
      <c r="P80" s="12">
        <f t="shared" si="32"/>
        <v>19.419444444444444</v>
      </c>
      <c r="Q80" s="8">
        <f t="shared" si="38"/>
        <v>-1</v>
      </c>
      <c r="R80" s="9" t="str">
        <f t="shared" si="39"/>
        <v>-44</v>
      </c>
      <c r="S80" s="9" t="str">
        <f t="shared" si="40"/>
        <v>47</v>
      </c>
      <c r="T80" s="9" t="str">
        <f t="shared" si="41"/>
        <v>59</v>
      </c>
      <c r="U80" s="11">
        <f t="shared" si="42"/>
        <v>44.94722222222222</v>
      </c>
      <c r="V80" s="12">
        <f t="shared" si="33"/>
        <v>-44.94722222222222</v>
      </c>
    </row>
    <row r="81" spans="1:22" ht="25.5">
      <c r="A81">
        <f t="shared" si="34"/>
        <v>79</v>
      </c>
      <c r="B81" s="5" t="s">
        <v>1459</v>
      </c>
      <c r="C81" t="s">
        <v>1447</v>
      </c>
      <c r="D81" s="1" t="s">
        <v>1141</v>
      </c>
      <c r="E81" s="13"/>
      <c r="F81">
        <v>4</v>
      </c>
      <c r="G81" s="17">
        <v>140</v>
      </c>
      <c r="H81">
        <v>30</v>
      </c>
      <c r="I81" s="2" t="s">
        <v>226</v>
      </c>
      <c r="J81" s="2" t="s">
        <v>40</v>
      </c>
      <c r="K81" t="s">
        <v>474</v>
      </c>
      <c r="L81" t="s">
        <v>1297</v>
      </c>
      <c r="M81" s="9" t="str">
        <f t="shared" si="35"/>
        <v>19</v>
      </c>
      <c r="N81" s="9" t="str">
        <f t="shared" si="36"/>
        <v>22</v>
      </c>
      <c r="O81" s="9" t="str">
        <f t="shared" si="37"/>
        <v>38</v>
      </c>
      <c r="P81" s="12">
        <f t="shared" si="32"/>
        <v>19.47222222222222</v>
      </c>
      <c r="Q81" s="8">
        <f t="shared" si="38"/>
        <v>-1</v>
      </c>
      <c r="R81" s="9" t="str">
        <f t="shared" si="39"/>
        <v>-44</v>
      </c>
      <c r="S81" s="9" t="str">
        <f t="shared" si="40"/>
        <v>27</v>
      </c>
      <c r="T81" s="9" t="str">
        <f t="shared" si="41"/>
        <v>32</v>
      </c>
      <c r="U81" s="11">
        <f t="shared" si="42"/>
        <v>44.53888888888889</v>
      </c>
      <c r="V81" s="12">
        <f t="shared" si="33"/>
        <v>-44.53888888888889</v>
      </c>
    </row>
    <row r="82" spans="1:22" ht="12.75">
      <c r="A82">
        <f t="shared" si="34"/>
        <v>80</v>
      </c>
      <c r="B82" t="s">
        <v>475</v>
      </c>
      <c r="C82" t="s">
        <v>680</v>
      </c>
      <c r="D82" s="1" t="s">
        <v>476</v>
      </c>
      <c r="E82" s="13"/>
      <c r="F82">
        <v>2.5</v>
      </c>
      <c r="G82" s="17">
        <v>1200</v>
      </c>
      <c r="I82" s="2" t="s">
        <v>1806</v>
      </c>
      <c r="J82" s="2" t="s">
        <v>41</v>
      </c>
      <c r="K82" t="s">
        <v>477</v>
      </c>
      <c r="M82" s="9" t="str">
        <f t="shared" si="35"/>
        <v>05</v>
      </c>
      <c r="N82" s="9" t="str">
        <f t="shared" si="36"/>
        <v>32</v>
      </c>
      <c r="O82" s="9" t="str">
        <f t="shared" si="37"/>
        <v>44</v>
      </c>
      <c r="P82" s="12">
        <f t="shared" si="32"/>
        <v>5.655555555555555</v>
      </c>
      <c r="Q82" s="8">
        <f t="shared" si="38"/>
        <v>-1</v>
      </c>
      <c r="R82" s="9" t="str">
        <f t="shared" si="39"/>
        <v>-17</v>
      </c>
      <c r="S82" s="9" t="str">
        <f t="shared" si="40"/>
        <v>49</v>
      </c>
      <c r="T82" s="9" t="str">
        <f t="shared" si="41"/>
        <v>20</v>
      </c>
      <c r="U82" s="11">
        <f t="shared" si="42"/>
        <v>17.872222222222224</v>
      </c>
      <c r="V82" s="12">
        <f t="shared" si="33"/>
        <v>-17.872222222222224</v>
      </c>
    </row>
    <row r="83" spans="1:22" ht="12.75">
      <c r="A83">
        <f t="shared" si="34"/>
        <v>81</v>
      </c>
      <c r="B83" s="5" t="s">
        <v>478</v>
      </c>
      <c r="C83" t="s">
        <v>884</v>
      </c>
      <c r="D83" s="1" t="s">
        <v>479</v>
      </c>
      <c r="E83" s="13" t="s">
        <v>2713</v>
      </c>
      <c r="F83">
        <v>4.9</v>
      </c>
      <c r="G83" s="17">
        <v>88</v>
      </c>
      <c r="H83">
        <v>6.4</v>
      </c>
      <c r="I83" s="2" t="s">
        <v>1807</v>
      </c>
      <c r="J83" s="2" t="s">
        <v>42</v>
      </c>
      <c r="K83" t="s">
        <v>480</v>
      </c>
      <c r="M83" s="9" t="str">
        <f t="shared" si="35"/>
        <v>17</v>
      </c>
      <c r="N83" s="9" t="str">
        <f t="shared" si="36"/>
        <v>05</v>
      </c>
      <c r="O83" s="9" t="str">
        <f t="shared" si="37"/>
        <v>20</v>
      </c>
      <c r="P83" s="12">
        <f t="shared" si="32"/>
        <v>17.13888888888889</v>
      </c>
      <c r="Q83" s="8">
        <f t="shared" si="38"/>
        <v>1</v>
      </c>
      <c r="R83" s="9" t="str">
        <f t="shared" si="39"/>
        <v>+54</v>
      </c>
      <c r="S83" s="9" t="str">
        <f t="shared" si="40"/>
        <v>28</v>
      </c>
      <c r="T83" s="9" t="str">
        <f t="shared" si="41"/>
        <v>13</v>
      </c>
      <c r="U83" s="11">
        <f t="shared" si="42"/>
        <v>54.50277777777778</v>
      </c>
      <c r="V83" s="12">
        <f t="shared" si="33"/>
        <v>54.50277777777778</v>
      </c>
    </row>
    <row r="84" spans="1:22" ht="12.75">
      <c r="A84">
        <f t="shared" si="34"/>
        <v>82</v>
      </c>
      <c r="B84" s="5" t="s">
        <v>481</v>
      </c>
      <c r="C84" t="s">
        <v>735</v>
      </c>
      <c r="D84" s="1" t="s">
        <v>482</v>
      </c>
      <c r="E84" s="13"/>
      <c r="F84">
        <v>2.6</v>
      </c>
      <c r="G84" s="17">
        <v>100</v>
      </c>
      <c r="H84">
        <v>63</v>
      </c>
      <c r="I84" s="2" t="s">
        <v>2610</v>
      </c>
      <c r="J84" s="2" t="s">
        <v>167</v>
      </c>
      <c r="K84" t="s">
        <v>483</v>
      </c>
      <c r="M84" s="9" t="str">
        <f t="shared" si="35"/>
        <v>19</v>
      </c>
      <c r="N84" s="9" t="str">
        <f t="shared" si="36"/>
        <v>02</v>
      </c>
      <c r="O84" s="9" t="str">
        <f t="shared" si="37"/>
        <v>54</v>
      </c>
      <c r="P84" s="12">
        <f t="shared" si="32"/>
        <v>19.183333333333334</v>
      </c>
      <c r="Q84" s="8">
        <f t="shared" si="38"/>
        <v>-1</v>
      </c>
      <c r="R84" s="9" t="str">
        <f t="shared" si="39"/>
        <v>-29</v>
      </c>
      <c r="S84" s="9" t="str">
        <f t="shared" si="40"/>
        <v>52</v>
      </c>
      <c r="T84" s="9" t="str">
        <f t="shared" si="41"/>
        <v>34</v>
      </c>
      <c r="U84" s="11">
        <f t="shared" si="42"/>
        <v>29.961111111111112</v>
      </c>
      <c r="V84" s="12">
        <f t="shared" si="33"/>
        <v>-29.961111111111112</v>
      </c>
    </row>
    <row r="85" spans="1:22" ht="12.75">
      <c r="A85">
        <f t="shared" si="34"/>
        <v>83</v>
      </c>
      <c r="B85" t="s">
        <v>1454</v>
      </c>
      <c r="C85" t="s">
        <v>902</v>
      </c>
      <c r="D85" s="1" t="s">
        <v>1142</v>
      </c>
      <c r="E85" s="13"/>
      <c r="F85">
        <v>3.9</v>
      </c>
      <c r="G85" s="17">
        <v>120</v>
      </c>
      <c r="H85">
        <v>29</v>
      </c>
      <c r="I85" s="2" t="s">
        <v>1808</v>
      </c>
      <c r="J85" s="2" t="s">
        <v>117</v>
      </c>
      <c r="K85" t="s">
        <v>3149</v>
      </c>
      <c r="M85" s="9" t="str">
        <f t="shared" si="35"/>
        <v>08</v>
      </c>
      <c r="N85" s="9" t="str">
        <f t="shared" si="36"/>
        <v>44</v>
      </c>
      <c r="O85" s="9" t="str">
        <f t="shared" si="37"/>
        <v>57</v>
      </c>
      <c r="P85" s="12">
        <f t="shared" si="32"/>
        <v>8.891666666666666</v>
      </c>
      <c r="Q85" s="8">
        <f t="shared" si="38"/>
        <v>1</v>
      </c>
      <c r="R85" s="9" t="str">
        <f t="shared" si="39"/>
        <v>+18</v>
      </c>
      <c r="S85" s="9" t="str">
        <f t="shared" si="40"/>
        <v>08</v>
      </c>
      <c r="T85" s="9" t="str">
        <f t="shared" si="41"/>
        <v>21</v>
      </c>
      <c r="U85" s="11">
        <f t="shared" si="42"/>
        <v>18.191666666666666</v>
      </c>
      <c r="V85" s="12">
        <f t="shared" si="33"/>
        <v>18.191666666666666</v>
      </c>
    </row>
    <row r="86" spans="1:22" ht="12.75">
      <c r="A86">
        <f t="shared" si="34"/>
        <v>84</v>
      </c>
      <c r="B86" t="s">
        <v>1453</v>
      </c>
      <c r="C86" t="s">
        <v>824</v>
      </c>
      <c r="D86" s="1" t="s">
        <v>1143</v>
      </c>
      <c r="E86" s="13"/>
      <c r="F86">
        <v>4.7</v>
      </c>
      <c r="G86" s="17">
        <v>184</v>
      </c>
      <c r="H86">
        <v>35</v>
      </c>
      <c r="I86" s="2" t="s">
        <v>2594</v>
      </c>
      <c r="J86" s="2" t="s">
        <v>118</v>
      </c>
      <c r="K86" t="s">
        <v>3155</v>
      </c>
      <c r="M86" s="9" t="str">
        <f t="shared" si="35"/>
        <v>08</v>
      </c>
      <c r="N86" s="9" t="str">
        <f t="shared" si="36"/>
        <v>43</v>
      </c>
      <c r="O86" s="9" t="str">
        <f t="shared" si="37"/>
        <v>33</v>
      </c>
      <c r="P86" s="12">
        <f t="shared" si="32"/>
        <v>8.808333333333334</v>
      </c>
      <c r="Q86" s="8">
        <f t="shared" si="38"/>
        <v>1</v>
      </c>
      <c r="R86" s="9" t="str">
        <f t="shared" si="39"/>
        <v>+21</v>
      </c>
      <c r="S86" s="9" t="str">
        <f t="shared" si="40"/>
        <v>27</v>
      </c>
      <c r="T86" s="9" t="str">
        <f t="shared" si="41"/>
        <v>12</v>
      </c>
      <c r="U86" s="11">
        <f t="shared" si="42"/>
        <v>21.483333333333334</v>
      </c>
      <c r="V86" s="12">
        <f t="shared" si="33"/>
        <v>21.483333333333334</v>
      </c>
    </row>
    <row r="87" spans="1:22" ht="12.75">
      <c r="A87">
        <f t="shared" si="34"/>
        <v>85</v>
      </c>
      <c r="B87" t="s">
        <v>1452</v>
      </c>
      <c r="C87" t="s">
        <v>657</v>
      </c>
      <c r="D87" s="1" t="s">
        <v>1144</v>
      </c>
      <c r="E87" s="13"/>
      <c r="F87">
        <v>4.1</v>
      </c>
      <c r="G87" s="17">
        <v>50</v>
      </c>
      <c r="H87">
        <v>4.5</v>
      </c>
      <c r="I87" s="2" t="s">
        <v>135</v>
      </c>
      <c r="J87" s="2" t="s">
        <v>119</v>
      </c>
      <c r="K87" t="s">
        <v>58</v>
      </c>
      <c r="M87" s="9" t="str">
        <f t="shared" si="35"/>
        <v>14</v>
      </c>
      <c r="N87" s="9" t="str">
        <f t="shared" si="36"/>
        <v>25</v>
      </c>
      <c r="O87" s="9" t="str">
        <f t="shared" si="37"/>
        <v>20</v>
      </c>
      <c r="P87" s="12">
        <f t="shared" si="32"/>
        <v>14.472222222222221</v>
      </c>
      <c r="Q87" s="8">
        <f t="shared" si="38"/>
        <v>1</v>
      </c>
      <c r="R87" s="9" t="str">
        <f t="shared" si="39"/>
        <v>+51</v>
      </c>
      <c r="S87" s="9" t="str">
        <f t="shared" si="40"/>
        <v>49</v>
      </c>
      <c r="T87" s="9" t="str">
        <f t="shared" si="41"/>
        <v>48</v>
      </c>
      <c r="U87" s="11">
        <f t="shared" si="42"/>
        <v>51.95</v>
      </c>
      <c r="V87" s="12">
        <f t="shared" si="33"/>
        <v>51.95</v>
      </c>
    </row>
    <row r="88" spans="1:22" ht="12.75">
      <c r="A88">
        <f t="shared" si="34"/>
        <v>86</v>
      </c>
      <c r="B88" t="s">
        <v>1451</v>
      </c>
      <c r="C88" t="s">
        <v>873</v>
      </c>
      <c r="D88" s="1" t="s">
        <v>1145</v>
      </c>
      <c r="E88" s="13"/>
      <c r="F88">
        <v>4.7</v>
      </c>
      <c r="I88" s="2" t="s">
        <v>2611</v>
      </c>
      <c r="J88" s="2" t="s">
        <v>2055</v>
      </c>
      <c r="K88" t="s">
        <v>2056</v>
      </c>
      <c r="M88" s="9" t="str">
        <f t="shared" si="35"/>
        <v>14</v>
      </c>
      <c r="N88" s="9" t="str">
        <f t="shared" si="36"/>
        <v>16</v>
      </c>
      <c r="O88" s="9" t="str">
        <f t="shared" si="37"/>
        <v>10</v>
      </c>
      <c r="P88" s="12">
        <f t="shared" si="32"/>
        <v>14.294444444444446</v>
      </c>
      <c r="Q88" s="8">
        <f t="shared" si="38"/>
        <v>1</v>
      </c>
      <c r="R88" s="9" t="str">
        <f t="shared" si="39"/>
        <v>+51</v>
      </c>
      <c r="S88" s="9" t="str">
        <f t="shared" si="40"/>
        <v>22</v>
      </c>
      <c r="T88" s="9" t="str">
        <f t="shared" si="41"/>
        <v>02</v>
      </c>
      <c r="U88" s="11">
        <f t="shared" si="42"/>
        <v>51.37222222222222</v>
      </c>
      <c r="V88" s="12">
        <f t="shared" si="33"/>
        <v>51.37222222222222</v>
      </c>
    </row>
    <row r="89" spans="1:22" ht="12.75">
      <c r="A89">
        <f t="shared" si="34"/>
        <v>87</v>
      </c>
      <c r="B89" t="s">
        <v>1450</v>
      </c>
      <c r="C89" t="s">
        <v>1449</v>
      </c>
      <c r="D89" s="1" t="s">
        <v>1146</v>
      </c>
      <c r="E89" s="13"/>
      <c r="F89">
        <v>4.5</v>
      </c>
      <c r="G89" s="17">
        <v>220</v>
      </c>
      <c r="H89">
        <v>58</v>
      </c>
      <c r="I89" s="2" t="s">
        <v>1809</v>
      </c>
      <c r="J89" s="2" t="s">
        <v>192</v>
      </c>
      <c r="K89" t="s">
        <v>3175</v>
      </c>
      <c r="M89" s="9" t="str">
        <f t="shared" si="35"/>
        <v>14</v>
      </c>
      <c r="N89" s="9" t="str">
        <f t="shared" si="36"/>
        <v>13</v>
      </c>
      <c r="O89" s="9" t="str">
        <f t="shared" si="37"/>
        <v>37</v>
      </c>
      <c r="P89" s="12">
        <f aca="true" t="shared" si="43" ref="P89:P138">LEFT(I89,2)+((MID(I89,4,2))/60)+((MID(I89,7,2))/360)</f>
        <v>14.319444444444445</v>
      </c>
      <c r="Q89" s="8">
        <f t="shared" si="38"/>
        <v>1</v>
      </c>
      <c r="R89" s="9" t="str">
        <f t="shared" si="39"/>
        <v>+51</v>
      </c>
      <c r="S89" s="9" t="str">
        <f t="shared" si="40"/>
        <v>46</v>
      </c>
      <c r="T89" s="9" t="str">
        <f t="shared" si="41"/>
        <v>08</v>
      </c>
      <c r="U89" s="11">
        <f t="shared" si="42"/>
        <v>51.78888888888889</v>
      </c>
      <c r="V89" s="12">
        <f aca="true" t="shared" si="44" ref="V89:V138">U89*Q89</f>
        <v>51.78888888888889</v>
      </c>
    </row>
    <row r="90" spans="1:22" ht="12.75">
      <c r="A90">
        <f t="shared" si="34"/>
        <v>88</v>
      </c>
      <c r="B90" t="s">
        <v>484</v>
      </c>
      <c r="C90" t="s">
        <v>785</v>
      </c>
      <c r="D90" s="1" t="s">
        <v>1147</v>
      </c>
      <c r="E90" s="13" t="s">
        <v>3077</v>
      </c>
      <c r="F90">
        <v>4.3</v>
      </c>
      <c r="G90" s="17">
        <v>27</v>
      </c>
      <c r="H90">
        <v>1.1</v>
      </c>
      <c r="I90" s="2" t="s">
        <v>1810</v>
      </c>
      <c r="J90" s="2" t="s">
        <v>193</v>
      </c>
      <c r="K90" t="s">
        <v>3164</v>
      </c>
      <c r="M90" s="9" t="str">
        <f t="shared" si="35"/>
        <v>12</v>
      </c>
      <c r="N90" s="9" t="str">
        <f t="shared" si="36"/>
        <v>33</v>
      </c>
      <c r="O90" s="9" t="str">
        <f t="shared" si="37"/>
        <v>56</v>
      </c>
      <c r="P90" s="12">
        <f t="shared" si="43"/>
        <v>12.705555555555556</v>
      </c>
      <c r="Q90" s="8">
        <f t="shared" si="38"/>
        <v>1</v>
      </c>
      <c r="R90" s="9" t="str">
        <f t="shared" si="39"/>
        <v>+41</v>
      </c>
      <c r="S90" s="9" t="str">
        <f t="shared" si="40"/>
        <v>19</v>
      </c>
      <c r="T90" s="9" t="str">
        <f t="shared" si="41"/>
        <v>57</v>
      </c>
      <c r="U90" s="11">
        <f t="shared" si="42"/>
        <v>41.475</v>
      </c>
      <c r="V90" s="12">
        <f t="shared" si="44"/>
        <v>41.475</v>
      </c>
    </row>
    <row r="91" spans="1:22" ht="25.5">
      <c r="A91">
        <f t="shared" si="34"/>
        <v>89</v>
      </c>
      <c r="B91" t="s">
        <v>485</v>
      </c>
      <c r="C91" t="s">
        <v>931</v>
      </c>
      <c r="D91" s="1" t="s">
        <v>1148</v>
      </c>
      <c r="E91" s="13" t="s">
        <v>486</v>
      </c>
      <c r="F91">
        <v>5.8</v>
      </c>
      <c r="G91" s="17">
        <v>710</v>
      </c>
      <c r="H91">
        <v>190</v>
      </c>
      <c r="I91" s="2" t="s">
        <v>278</v>
      </c>
      <c r="J91" s="2" t="s">
        <v>236</v>
      </c>
      <c r="K91" t="s">
        <v>3151</v>
      </c>
      <c r="M91" s="9" t="str">
        <f t="shared" si="35"/>
        <v>03</v>
      </c>
      <c r="N91" s="9" t="str">
        <f t="shared" si="36"/>
        <v>46</v>
      </c>
      <c r="O91" s="9" t="str">
        <f t="shared" si="37"/>
        <v>12</v>
      </c>
      <c r="P91" s="12">
        <f t="shared" si="43"/>
        <v>3.8</v>
      </c>
      <c r="Q91" s="8">
        <f t="shared" si="38"/>
        <v>1</v>
      </c>
      <c r="R91" s="9" t="str">
        <f t="shared" si="39"/>
        <v>+24</v>
      </c>
      <c r="S91" s="9" t="str">
        <f t="shared" si="40"/>
        <v>34</v>
      </c>
      <c r="T91" s="9" t="str">
        <f t="shared" si="41"/>
        <v>16</v>
      </c>
      <c r="U91" s="11">
        <f t="shared" si="42"/>
        <v>24.61111111111111</v>
      </c>
      <c r="V91" s="12">
        <f t="shared" si="44"/>
        <v>24.61111111111111</v>
      </c>
    </row>
    <row r="92" spans="1:22" ht="12.75">
      <c r="A92">
        <f t="shared" si="34"/>
        <v>90</v>
      </c>
      <c r="B92" s="5" t="s">
        <v>487</v>
      </c>
      <c r="C92" t="s">
        <v>736</v>
      </c>
      <c r="D92" s="1" t="s">
        <v>488</v>
      </c>
      <c r="E92" s="13" t="s">
        <v>3078</v>
      </c>
      <c r="F92">
        <v>2.9</v>
      </c>
      <c r="I92" s="2" t="s">
        <v>1811</v>
      </c>
      <c r="J92" s="2" t="s">
        <v>2671</v>
      </c>
      <c r="K92" t="s">
        <v>3156</v>
      </c>
      <c r="M92" s="9" t="str">
        <f t="shared" si="35"/>
        <v>03</v>
      </c>
      <c r="N92" s="9" t="str">
        <f t="shared" si="36"/>
        <v>54</v>
      </c>
      <c r="O92" s="9" t="str">
        <f t="shared" si="37"/>
        <v>26</v>
      </c>
      <c r="P92" s="12">
        <f t="shared" si="43"/>
        <v>3.9722222222222223</v>
      </c>
      <c r="Q92" s="8">
        <f t="shared" si="38"/>
        <v>1</v>
      </c>
      <c r="R92" s="9" t="str">
        <f t="shared" si="39"/>
        <v>+31</v>
      </c>
      <c r="S92" s="9" t="str">
        <f t="shared" si="40"/>
        <v>53</v>
      </c>
      <c r="T92" s="9" t="str">
        <f t="shared" si="41"/>
        <v>57</v>
      </c>
      <c r="U92" s="11">
        <f t="shared" si="42"/>
        <v>32.041666666666664</v>
      </c>
      <c r="V92" s="12">
        <f t="shared" si="44"/>
        <v>32.041666666666664</v>
      </c>
    </row>
    <row r="93" spans="1:22" ht="25.5">
      <c r="A93">
        <f t="shared" si="34"/>
        <v>91</v>
      </c>
      <c r="B93" t="s">
        <v>489</v>
      </c>
      <c r="C93" t="s">
        <v>932</v>
      </c>
      <c r="D93" s="1" t="s">
        <v>1149</v>
      </c>
      <c r="E93" s="13"/>
      <c r="F93">
        <v>3.6</v>
      </c>
      <c r="G93" s="17">
        <v>670</v>
      </c>
      <c r="H93">
        <v>1200</v>
      </c>
      <c r="I93" s="2" t="s">
        <v>1812</v>
      </c>
      <c r="J93" s="2" t="s">
        <v>194</v>
      </c>
      <c r="K93" t="s">
        <v>3151</v>
      </c>
      <c r="M93" s="9" t="str">
        <f t="shared" si="35"/>
        <v>03</v>
      </c>
      <c r="N93" s="9" t="str">
        <f t="shared" si="36"/>
        <v>49</v>
      </c>
      <c r="O93" s="9" t="str">
        <f t="shared" si="37"/>
        <v>27</v>
      </c>
      <c r="P93" s="12">
        <f t="shared" si="43"/>
        <v>3.8916666666666666</v>
      </c>
      <c r="Q93" s="8">
        <f t="shared" si="38"/>
        <v>1</v>
      </c>
      <c r="R93" s="9" t="str">
        <f t="shared" si="39"/>
        <v>+24</v>
      </c>
      <c r="S93" s="9" t="str">
        <f t="shared" si="40"/>
        <v>04</v>
      </c>
      <c r="T93" s="9" t="str">
        <f t="shared" si="41"/>
        <v>11</v>
      </c>
      <c r="U93" s="11">
        <f t="shared" si="42"/>
        <v>24.09722222222222</v>
      </c>
      <c r="V93" s="12">
        <f t="shared" si="44"/>
        <v>24.09722222222222</v>
      </c>
    </row>
    <row r="94" spans="1:22" ht="12.75">
      <c r="A94">
        <f t="shared" si="34"/>
        <v>92</v>
      </c>
      <c r="B94" t="s">
        <v>490</v>
      </c>
      <c r="C94" t="s">
        <v>903</v>
      </c>
      <c r="D94" s="1" t="s">
        <v>1150</v>
      </c>
      <c r="E94" s="13" t="s">
        <v>3079</v>
      </c>
      <c r="F94">
        <v>3.4</v>
      </c>
      <c r="G94" s="17">
        <v>269</v>
      </c>
      <c r="H94">
        <v>160</v>
      </c>
      <c r="I94" s="2" t="s">
        <v>120</v>
      </c>
      <c r="J94" s="2" t="s">
        <v>122</v>
      </c>
      <c r="K94" t="s">
        <v>491</v>
      </c>
      <c r="M94" s="9" t="str">
        <f t="shared" si="35"/>
        <v>12</v>
      </c>
      <c r="N94" s="9" t="str">
        <f t="shared" si="36"/>
        <v>55</v>
      </c>
      <c r="O94" s="9" t="str">
        <f t="shared" si="37"/>
        <v>49</v>
      </c>
      <c r="P94" s="12">
        <f t="shared" si="43"/>
        <v>13.052777777777777</v>
      </c>
      <c r="Q94" s="8">
        <f t="shared" si="38"/>
        <v>1</v>
      </c>
      <c r="R94" s="9" t="str">
        <f t="shared" si="39"/>
        <v>+03</v>
      </c>
      <c r="S94" s="9" t="str">
        <f t="shared" si="40"/>
        <v>22</v>
      </c>
      <c r="T94" s="9" t="str">
        <f t="shared" si="41"/>
        <v>26</v>
      </c>
      <c r="U94" s="11">
        <f t="shared" si="42"/>
        <v>3.438888888888889</v>
      </c>
      <c r="V94" s="12">
        <f t="shared" si="44"/>
        <v>3.438888888888889</v>
      </c>
    </row>
    <row r="95" spans="1:22" ht="12.75">
      <c r="A95">
        <f t="shared" si="34"/>
        <v>93</v>
      </c>
      <c r="B95" t="s">
        <v>492</v>
      </c>
      <c r="C95" t="s">
        <v>754</v>
      </c>
      <c r="E95" s="13"/>
      <c r="F95">
        <v>1.9</v>
      </c>
      <c r="G95" s="17">
        <v>630</v>
      </c>
      <c r="H95">
        <v>5000</v>
      </c>
      <c r="I95" s="2" t="s">
        <v>1813</v>
      </c>
      <c r="J95" s="2" t="s">
        <v>123</v>
      </c>
      <c r="K95" t="s">
        <v>3148</v>
      </c>
      <c r="M95" s="9" t="str">
        <f t="shared" si="35"/>
        <v>08</v>
      </c>
      <c r="N95" s="9" t="str">
        <f t="shared" si="36"/>
        <v>22</v>
      </c>
      <c r="O95" s="9" t="str">
        <f t="shared" si="37"/>
        <v>36</v>
      </c>
      <c r="P95" s="12">
        <f t="shared" si="43"/>
        <v>8.466666666666667</v>
      </c>
      <c r="Q95" s="8">
        <f t="shared" si="38"/>
        <v>-1</v>
      </c>
      <c r="R95" s="9" t="str">
        <f t="shared" si="39"/>
        <v>-59</v>
      </c>
      <c r="S95" s="9" t="str">
        <f t="shared" si="40"/>
        <v>31</v>
      </c>
      <c r="T95" s="9" t="str">
        <f t="shared" si="41"/>
        <v>01</v>
      </c>
      <c r="U95" s="11">
        <f t="shared" si="42"/>
        <v>59.519444444444446</v>
      </c>
      <c r="V95" s="12">
        <f t="shared" si="44"/>
        <v>-59.519444444444446</v>
      </c>
    </row>
    <row r="96" spans="1:22" ht="12.75">
      <c r="A96">
        <f t="shared" si="34"/>
        <v>94</v>
      </c>
      <c r="B96" t="s">
        <v>493</v>
      </c>
      <c r="C96" t="s">
        <v>933</v>
      </c>
      <c r="D96" s="1" t="s">
        <v>1151</v>
      </c>
      <c r="E96" s="13"/>
      <c r="F96">
        <v>4.7</v>
      </c>
      <c r="I96" s="2" t="s">
        <v>1814</v>
      </c>
      <c r="J96" s="2" t="s">
        <v>2054</v>
      </c>
      <c r="K96" t="s">
        <v>3160</v>
      </c>
      <c r="M96" s="9" t="str">
        <f t="shared" si="35"/>
        <v>21</v>
      </c>
      <c r="N96" s="9" t="str">
        <f t="shared" si="36"/>
        <v>42</v>
      </c>
      <c r="O96" s="9" t="str">
        <f t="shared" si="37"/>
        <v>06</v>
      </c>
      <c r="P96" s="12">
        <f t="shared" si="43"/>
        <v>21.716666666666665</v>
      </c>
      <c r="Q96" s="8">
        <f t="shared" si="38"/>
        <v>1</v>
      </c>
      <c r="R96" s="9" t="str">
        <f t="shared" si="39"/>
        <v>+51</v>
      </c>
      <c r="S96" s="9" t="str">
        <f t="shared" si="40"/>
        <v>11</v>
      </c>
      <c r="T96" s="9" t="str">
        <f t="shared" si="41"/>
        <v>23</v>
      </c>
      <c r="U96" s="11">
        <f t="shared" si="42"/>
        <v>51.24722222222222</v>
      </c>
      <c r="V96" s="12">
        <f t="shared" si="44"/>
        <v>51.24722222222222</v>
      </c>
    </row>
    <row r="97" spans="1:22" ht="12.75">
      <c r="A97">
        <f t="shared" si="34"/>
        <v>95</v>
      </c>
      <c r="B97" s="5" t="s">
        <v>494</v>
      </c>
      <c r="C97" t="s">
        <v>723</v>
      </c>
      <c r="D97" s="1" t="s">
        <v>1152</v>
      </c>
      <c r="E97" s="13"/>
      <c r="F97">
        <v>3.9</v>
      </c>
      <c r="G97" s="17">
        <v>125</v>
      </c>
      <c r="H97">
        <v>33</v>
      </c>
      <c r="I97" s="2" t="s">
        <v>1815</v>
      </c>
      <c r="J97" s="2" t="s">
        <v>1978</v>
      </c>
      <c r="K97" t="s">
        <v>3150</v>
      </c>
      <c r="M97" s="9" t="str">
        <f t="shared" si="35"/>
        <v>02</v>
      </c>
      <c r="N97" s="9" t="str">
        <f t="shared" si="36"/>
        <v>56</v>
      </c>
      <c r="O97" s="9" t="str">
        <f t="shared" si="37"/>
        <v>40</v>
      </c>
      <c r="P97" s="12">
        <f t="shared" si="43"/>
        <v>3.0444444444444447</v>
      </c>
      <c r="Q97" s="8">
        <f t="shared" si="38"/>
        <v>-1</v>
      </c>
      <c r="R97" s="9" t="str">
        <f t="shared" si="39"/>
        <v>-08</v>
      </c>
      <c r="S97" s="9" t="str">
        <f t="shared" si="40"/>
        <v>52</v>
      </c>
      <c r="T97" s="9" t="str">
        <f t="shared" si="41"/>
        <v>35</v>
      </c>
      <c r="U97" s="11">
        <f t="shared" si="42"/>
        <v>8.963888888888889</v>
      </c>
      <c r="V97" s="12">
        <f t="shared" si="44"/>
        <v>-8.963888888888889</v>
      </c>
    </row>
    <row r="98" spans="1:22" ht="12.75">
      <c r="A98">
        <f t="shared" si="34"/>
        <v>96</v>
      </c>
      <c r="B98" t="s">
        <v>495</v>
      </c>
      <c r="C98" t="s">
        <v>775</v>
      </c>
      <c r="D98" s="1" t="s">
        <v>1153</v>
      </c>
      <c r="E98" s="13"/>
      <c r="F98">
        <v>2.2</v>
      </c>
      <c r="G98" s="17">
        <v>1500</v>
      </c>
      <c r="H98">
        <v>20000</v>
      </c>
      <c r="I98" s="2" t="s">
        <v>1816</v>
      </c>
      <c r="J98" s="2" t="s">
        <v>3022</v>
      </c>
      <c r="K98" t="s">
        <v>496</v>
      </c>
      <c r="M98" s="9" t="str">
        <f t="shared" si="35"/>
        <v>08</v>
      </c>
      <c r="N98" s="9" t="str">
        <f t="shared" si="36"/>
        <v>03</v>
      </c>
      <c r="O98" s="9" t="str">
        <f t="shared" si="37"/>
        <v>45</v>
      </c>
      <c r="P98" s="12">
        <f t="shared" si="43"/>
        <v>8.175</v>
      </c>
      <c r="Q98" s="8">
        <f t="shared" si="38"/>
        <v>-1</v>
      </c>
      <c r="R98" s="9" t="str">
        <f t="shared" si="39"/>
        <v>-40</v>
      </c>
      <c r="S98" s="9" t="str">
        <f t="shared" si="40"/>
        <v>00</v>
      </c>
      <c r="T98" s="9" t="str">
        <f t="shared" si="41"/>
        <v>34</v>
      </c>
      <c r="U98" s="11">
        <f t="shared" si="42"/>
        <v>40.09444444444444</v>
      </c>
      <c r="V98" s="12">
        <f t="shared" si="44"/>
        <v>-40.09444444444444</v>
      </c>
    </row>
    <row r="99" spans="1:22" ht="12.75">
      <c r="A99">
        <f aca="true" t="shared" si="45" ref="A99:A130">A98+1</f>
        <v>97</v>
      </c>
      <c r="B99" s="5" t="s">
        <v>497</v>
      </c>
      <c r="C99" t="s">
        <v>658</v>
      </c>
      <c r="D99" s="1" t="s">
        <v>498</v>
      </c>
      <c r="E99" s="13" t="s">
        <v>3080</v>
      </c>
      <c r="F99">
        <v>3.5</v>
      </c>
      <c r="G99" s="17">
        <v>104</v>
      </c>
      <c r="H99">
        <v>32</v>
      </c>
      <c r="I99" s="2" t="s">
        <v>1817</v>
      </c>
      <c r="J99" s="2" t="s">
        <v>121</v>
      </c>
      <c r="K99" t="s">
        <v>3157</v>
      </c>
      <c r="M99" s="9" t="str">
        <f t="shared" si="35"/>
        <v>22</v>
      </c>
      <c r="N99" s="9" t="str">
        <f t="shared" si="36"/>
        <v>10</v>
      </c>
      <c r="O99" s="9" t="str">
        <f t="shared" si="37"/>
        <v>27</v>
      </c>
      <c r="P99" s="12">
        <f t="shared" si="43"/>
        <v>22.241666666666667</v>
      </c>
      <c r="Q99" s="8">
        <f t="shared" si="38"/>
        <v>1</v>
      </c>
      <c r="R99" s="9" t="str">
        <f t="shared" si="39"/>
        <v>+06</v>
      </c>
      <c r="S99" s="9" t="str">
        <f t="shared" si="40"/>
        <v>13</v>
      </c>
      <c r="T99" s="9" t="str">
        <f t="shared" si="41"/>
        <v>20</v>
      </c>
      <c r="U99" s="11">
        <f t="shared" si="42"/>
        <v>6.272222222222222</v>
      </c>
      <c r="V99" s="12">
        <f t="shared" si="44"/>
        <v>6.272222222222222</v>
      </c>
    </row>
    <row r="100" spans="1:22" ht="12.75">
      <c r="A100">
        <f t="shared" si="45"/>
        <v>98</v>
      </c>
      <c r="B100" s="5" t="s">
        <v>1460</v>
      </c>
      <c r="C100" t="s">
        <v>737</v>
      </c>
      <c r="D100" s="1" t="s">
        <v>1154</v>
      </c>
      <c r="E100" s="13"/>
      <c r="F100">
        <v>3.7</v>
      </c>
      <c r="G100" s="17">
        <v>320</v>
      </c>
      <c r="H100">
        <v>260</v>
      </c>
      <c r="I100" s="2" t="s">
        <v>1818</v>
      </c>
      <c r="J100" s="2" t="s">
        <v>168</v>
      </c>
      <c r="K100" t="s">
        <v>3149</v>
      </c>
      <c r="M100" s="9" t="str">
        <f t="shared" si="35"/>
        <v>01</v>
      </c>
      <c r="N100" s="9" t="str">
        <f t="shared" si="36"/>
        <v>51</v>
      </c>
      <c r="O100" s="9" t="str">
        <f t="shared" si="37"/>
        <v>43</v>
      </c>
      <c r="P100" s="12">
        <f t="shared" si="43"/>
        <v>1.9694444444444446</v>
      </c>
      <c r="Q100" s="8">
        <f t="shared" si="38"/>
        <v>-1</v>
      </c>
      <c r="R100" s="9" t="str">
        <f t="shared" si="39"/>
        <v>-10</v>
      </c>
      <c r="S100" s="9" t="str">
        <f t="shared" si="40"/>
        <v>18</v>
      </c>
      <c r="T100" s="9" t="str">
        <f t="shared" si="41"/>
        <v>34</v>
      </c>
      <c r="U100" s="11">
        <f t="shared" si="42"/>
        <v>10.394444444444446</v>
      </c>
      <c r="V100" s="12">
        <f t="shared" si="44"/>
        <v>-10.394444444444446</v>
      </c>
    </row>
    <row r="101" spans="1:22" ht="12.75">
      <c r="A101">
        <f t="shared" si="45"/>
        <v>99</v>
      </c>
      <c r="B101" t="s">
        <v>499</v>
      </c>
      <c r="C101" t="s">
        <v>934</v>
      </c>
      <c r="D101" s="1" t="s">
        <v>1155</v>
      </c>
      <c r="E101" s="13"/>
      <c r="F101">
        <v>4</v>
      </c>
      <c r="I101" s="2" t="s">
        <v>124</v>
      </c>
      <c r="J101" s="2" t="s">
        <v>125</v>
      </c>
      <c r="K101" t="s">
        <v>3158</v>
      </c>
      <c r="M101" s="9" t="str">
        <f t="shared" si="35"/>
        <v>04</v>
      </c>
      <c r="N101" s="9" t="str">
        <f t="shared" si="36"/>
        <v>11</v>
      </c>
      <c r="O101" s="9" t="str">
        <f t="shared" si="37"/>
        <v>50</v>
      </c>
      <c r="P101" s="12">
        <f t="shared" si="43"/>
        <v>4.322222222222223</v>
      </c>
      <c r="Q101" s="8">
        <f t="shared" si="38"/>
        <v>-1</v>
      </c>
      <c r="R101" s="9" t="str">
        <f t="shared" si="39"/>
        <v>-06</v>
      </c>
      <c r="S101" s="9" t="str">
        <f t="shared" si="40"/>
        <v>50</v>
      </c>
      <c r="T101" s="9" t="str">
        <f t="shared" si="41"/>
        <v>15</v>
      </c>
      <c r="U101" s="11">
        <f t="shared" si="42"/>
        <v>6.875</v>
      </c>
      <c r="V101" s="12">
        <f t="shared" si="44"/>
        <v>-6.875</v>
      </c>
    </row>
    <row r="102" spans="1:22" ht="12.75">
      <c r="A102">
        <f t="shared" si="45"/>
        <v>100</v>
      </c>
      <c r="B102" s="5" t="s">
        <v>500</v>
      </c>
      <c r="C102" t="s">
        <v>825</v>
      </c>
      <c r="D102" s="1" t="s">
        <v>1156</v>
      </c>
      <c r="E102" s="13" t="s">
        <v>501</v>
      </c>
      <c r="F102">
        <v>1.6</v>
      </c>
      <c r="G102" s="17">
        <v>240</v>
      </c>
      <c r="H102">
        <v>1000</v>
      </c>
      <c r="I102" s="2" t="s">
        <v>128</v>
      </c>
      <c r="J102" s="2" t="s">
        <v>126</v>
      </c>
      <c r="K102" t="s">
        <v>3159</v>
      </c>
      <c r="M102" s="9" t="str">
        <f t="shared" si="35"/>
        <v>05</v>
      </c>
      <c r="N102" s="9" t="str">
        <f t="shared" si="36"/>
        <v>25</v>
      </c>
      <c r="O102" s="9" t="str">
        <f t="shared" si="37"/>
        <v>24</v>
      </c>
      <c r="P102" s="12">
        <f t="shared" si="43"/>
        <v>5.483333333333333</v>
      </c>
      <c r="Q102" s="8">
        <f t="shared" si="38"/>
        <v>1</v>
      </c>
      <c r="R102" s="9" t="str">
        <f t="shared" si="39"/>
        <v>+06</v>
      </c>
      <c r="S102" s="9" t="str">
        <f t="shared" si="40"/>
        <v>21</v>
      </c>
      <c r="T102" s="9" t="str">
        <f t="shared" si="41"/>
        <v>26</v>
      </c>
      <c r="U102" s="11">
        <f t="shared" si="42"/>
        <v>6.422222222222222</v>
      </c>
      <c r="V102" s="12">
        <f t="shared" si="44"/>
        <v>6.422222222222222</v>
      </c>
    </row>
    <row r="103" spans="1:22" ht="12.75">
      <c r="A103">
        <f t="shared" si="45"/>
        <v>101</v>
      </c>
      <c r="B103" t="s">
        <v>502</v>
      </c>
      <c r="C103" t="s">
        <v>724</v>
      </c>
      <c r="D103" s="1" t="s">
        <v>1157</v>
      </c>
      <c r="E103" s="13" t="s">
        <v>2714</v>
      </c>
      <c r="F103">
        <v>1.9</v>
      </c>
      <c r="G103" s="17">
        <v>100</v>
      </c>
      <c r="H103">
        <v>140</v>
      </c>
      <c r="I103" s="2" t="s">
        <v>127</v>
      </c>
      <c r="J103" s="2" t="s">
        <v>129</v>
      </c>
      <c r="K103" t="s">
        <v>3160</v>
      </c>
      <c r="M103" s="9" t="str">
        <f t="shared" si="35"/>
        <v>13</v>
      </c>
      <c r="N103" s="9" t="str">
        <f t="shared" si="36"/>
        <v>47</v>
      </c>
      <c r="O103" s="9" t="str">
        <f t="shared" si="37"/>
        <v>42</v>
      </c>
      <c r="P103" s="12">
        <f t="shared" si="43"/>
        <v>13.9</v>
      </c>
      <c r="Q103" s="8">
        <f t="shared" si="38"/>
        <v>1</v>
      </c>
      <c r="R103" s="9" t="str">
        <f t="shared" si="39"/>
        <v>+49</v>
      </c>
      <c r="S103" s="9" t="str">
        <f t="shared" si="40"/>
        <v>17</v>
      </c>
      <c r="T103" s="9" t="str">
        <f t="shared" si="41"/>
        <v>26</v>
      </c>
      <c r="U103" s="11">
        <f t="shared" si="42"/>
        <v>49.355555555555554</v>
      </c>
      <c r="V103" s="12">
        <f t="shared" si="44"/>
        <v>49.355555555555554</v>
      </c>
    </row>
    <row r="104" spans="1:22" ht="12.75">
      <c r="A104">
        <f t="shared" si="45"/>
        <v>102</v>
      </c>
      <c r="B104" s="5" t="s">
        <v>503</v>
      </c>
      <c r="C104" t="s">
        <v>681</v>
      </c>
      <c r="D104" s="1" t="s">
        <v>1158</v>
      </c>
      <c r="E104" s="13" t="s">
        <v>2715</v>
      </c>
      <c r="F104">
        <v>0.5</v>
      </c>
      <c r="G104" s="17">
        <v>430</v>
      </c>
      <c r="H104">
        <v>10000</v>
      </c>
      <c r="I104" s="2" t="s">
        <v>2612</v>
      </c>
      <c r="J104" s="2" t="s">
        <v>146</v>
      </c>
      <c r="K104" t="s">
        <v>3161</v>
      </c>
      <c r="M104" s="9" t="str">
        <f t="shared" si="35"/>
        <v>05</v>
      </c>
      <c r="N104" s="9" t="str">
        <f t="shared" si="36"/>
        <v>55</v>
      </c>
      <c r="O104" s="9" t="str">
        <f t="shared" si="37"/>
        <v>26</v>
      </c>
      <c r="P104" s="12">
        <f t="shared" si="43"/>
        <v>5.988888888888889</v>
      </c>
      <c r="Q104" s="8">
        <f t="shared" si="38"/>
        <v>1</v>
      </c>
      <c r="R104" s="9" t="str">
        <f t="shared" si="39"/>
        <v>+07</v>
      </c>
      <c r="S104" s="9" t="str">
        <f t="shared" si="40"/>
        <v>24</v>
      </c>
      <c r="T104" s="9" t="str">
        <f t="shared" si="41"/>
        <v>40</v>
      </c>
      <c r="U104" s="11">
        <f t="shared" si="42"/>
        <v>7.511111111111111</v>
      </c>
      <c r="V104" s="12">
        <f t="shared" si="44"/>
        <v>7.511111111111111</v>
      </c>
    </row>
    <row r="105" spans="1:22" ht="12.75">
      <c r="A105">
        <f t="shared" si="45"/>
        <v>103</v>
      </c>
      <c r="B105" s="5" t="s">
        <v>504</v>
      </c>
      <c r="C105" t="s">
        <v>904</v>
      </c>
      <c r="D105" s="1" t="s">
        <v>1159</v>
      </c>
      <c r="E105" s="13"/>
      <c r="F105">
        <v>4.3</v>
      </c>
      <c r="I105" s="2" t="s">
        <v>1819</v>
      </c>
      <c r="J105" s="2" t="s">
        <v>147</v>
      </c>
      <c r="K105" t="s">
        <v>3162</v>
      </c>
      <c r="M105" s="9" t="str">
        <f t="shared" si="35"/>
        <v>03</v>
      </c>
      <c r="N105" s="9" t="str">
        <f t="shared" si="36"/>
        <v>11</v>
      </c>
      <c r="O105" s="9" t="str">
        <f t="shared" si="37"/>
        <v>55</v>
      </c>
      <c r="P105" s="12">
        <f t="shared" si="43"/>
        <v>3.336111111111111</v>
      </c>
      <c r="Q105" s="8">
        <f t="shared" si="38"/>
        <v>1</v>
      </c>
      <c r="R105" s="9" t="str">
        <f t="shared" si="39"/>
        <v>+19</v>
      </c>
      <c r="S105" s="9" t="str">
        <f t="shared" si="40"/>
        <v>44</v>
      </c>
      <c r="T105" s="9" t="str">
        <f t="shared" si="41"/>
        <v>49</v>
      </c>
      <c r="U105" s="11">
        <f t="shared" si="42"/>
        <v>19.869444444444447</v>
      </c>
      <c r="V105" s="12">
        <f t="shared" si="44"/>
        <v>19.869444444444447</v>
      </c>
    </row>
    <row r="106" spans="1:22" ht="22.5">
      <c r="A106">
        <f t="shared" si="45"/>
        <v>104</v>
      </c>
      <c r="B106" t="s">
        <v>505</v>
      </c>
      <c r="C106" t="s">
        <v>856</v>
      </c>
      <c r="D106" s="1" t="s">
        <v>506</v>
      </c>
      <c r="E106" s="13" t="s">
        <v>2716</v>
      </c>
      <c r="F106">
        <v>3.2</v>
      </c>
      <c r="G106" s="17">
        <v>290</v>
      </c>
      <c r="H106">
        <v>320</v>
      </c>
      <c r="I106" s="2" t="s">
        <v>130</v>
      </c>
      <c r="J106" s="2" t="s">
        <v>131</v>
      </c>
      <c r="K106" t="s">
        <v>3154</v>
      </c>
      <c r="M106" s="9" t="str">
        <f t="shared" si="35"/>
        <v>15</v>
      </c>
      <c r="N106" s="9" t="str">
        <f t="shared" si="36"/>
        <v>04</v>
      </c>
      <c r="O106" s="9" t="str">
        <f t="shared" si="37"/>
        <v>19</v>
      </c>
      <c r="P106" s="12">
        <f t="shared" si="43"/>
        <v>15.119444444444444</v>
      </c>
      <c r="Q106" s="8">
        <f t="shared" si="38"/>
        <v>-1</v>
      </c>
      <c r="R106" s="9" t="str">
        <f t="shared" si="39"/>
        <v>-25</v>
      </c>
      <c r="S106" s="9" t="str">
        <f t="shared" si="40"/>
        <v>18</v>
      </c>
      <c r="T106" s="9" t="str">
        <f t="shared" si="41"/>
        <v>01</v>
      </c>
      <c r="U106" s="11">
        <f t="shared" si="42"/>
        <v>25.302777777777777</v>
      </c>
      <c r="V106" s="12">
        <f t="shared" si="44"/>
        <v>-25.302777777777777</v>
      </c>
    </row>
    <row r="107" spans="1:22" ht="12.75">
      <c r="A107">
        <f t="shared" si="45"/>
        <v>105</v>
      </c>
      <c r="B107" s="5" t="s">
        <v>507</v>
      </c>
      <c r="C107" t="s">
        <v>682</v>
      </c>
      <c r="D107" s="1" t="s">
        <v>1160</v>
      </c>
      <c r="E107" s="13" t="s">
        <v>2717</v>
      </c>
      <c r="F107">
        <v>-0.6</v>
      </c>
      <c r="G107" s="17">
        <v>315</v>
      </c>
      <c r="H107">
        <v>13000</v>
      </c>
      <c r="I107" s="2" t="s">
        <v>133</v>
      </c>
      <c r="J107" s="2" t="s">
        <v>132</v>
      </c>
      <c r="K107" t="s">
        <v>3163</v>
      </c>
      <c r="M107" s="9" t="str">
        <f t="shared" si="35"/>
        <v>06</v>
      </c>
      <c r="N107" s="9" t="str">
        <f t="shared" si="36"/>
        <v>24</v>
      </c>
      <c r="O107" s="9" t="str">
        <f t="shared" si="37"/>
        <v>04</v>
      </c>
      <c r="P107" s="12">
        <f t="shared" si="43"/>
        <v>6.411111111111111</v>
      </c>
      <c r="Q107" s="8">
        <f t="shared" si="38"/>
        <v>-1</v>
      </c>
      <c r="R107" s="9" t="str">
        <f t="shared" si="39"/>
        <v>-52</v>
      </c>
      <c r="S107" s="9" t="str">
        <f t="shared" si="40"/>
        <v>41</v>
      </c>
      <c r="T107" s="9" t="str">
        <f t="shared" si="41"/>
        <v>27</v>
      </c>
      <c r="U107" s="11">
        <f t="shared" si="42"/>
        <v>52.75833333333333</v>
      </c>
      <c r="V107" s="12">
        <f t="shared" si="44"/>
        <v>-52.75833333333333</v>
      </c>
    </row>
    <row r="108" spans="1:22" ht="12.75">
      <c r="A108">
        <f t="shared" si="45"/>
        <v>106</v>
      </c>
      <c r="B108" s="5" t="s">
        <v>508</v>
      </c>
      <c r="C108" t="s">
        <v>683</v>
      </c>
      <c r="D108" s="1" t="s">
        <v>509</v>
      </c>
      <c r="E108" s="13" t="s">
        <v>3081</v>
      </c>
      <c r="F108">
        <v>0.1</v>
      </c>
      <c r="G108" s="17">
        <v>42</v>
      </c>
      <c r="H108">
        <v>126</v>
      </c>
      <c r="I108" s="2" t="s">
        <v>134</v>
      </c>
      <c r="J108" s="2" t="s">
        <v>144</v>
      </c>
      <c r="K108" t="s">
        <v>3164</v>
      </c>
      <c r="M108" s="9" t="str">
        <f t="shared" si="35"/>
        <v>05</v>
      </c>
      <c r="N108" s="9" t="str">
        <f t="shared" si="36"/>
        <v>17</v>
      </c>
      <c r="O108" s="9" t="str">
        <f t="shared" si="37"/>
        <v>03</v>
      </c>
      <c r="P108" s="12">
        <f t="shared" si="43"/>
        <v>5.291666666666667</v>
      </c>
      <c r="Q108" s="8">
        <f t="shared" si="38"/>
        <v>1</v>
      </c>
      <c r="R108" s="9" t="str">
        <f t="shared" si="39"/>
        <v>+46</v>
      </c>
      <c r="S108" s="9" t="str">
        <f t="shared" si="40"/>
        <v>00</v>
      </c>
      <c r="T108" s="9" t="str">
        <f t="shared" si="41"/>
        <v>10</v>
      </c>
      <c r="U108" s="11">
        <f t="shared" si="42"/>
        <v>46.02777777777778</v>
      </c>
      <c r="V108" s="12">
        <f t="shared" si="44"/>
        <v>46.02777777777778</v>
      </c>
    </row>
    <row r="109" spans="1:22" ht="22.5">
      <c r="A109">
        <f t="shared" si="45"/>
        <v>107</v>
      </c>
      <c r="B109" s="5" t="s">
        <v>510</v>
      </c>
      <c r="C109" t="s">
        <v>786</v>
      </c>
      <c r="D109" s="1" t="s">
        <v>1161</v>
      </c>
      <c r="E109" s="13" t="s">
        <v>2718</v>
      </c>
      <c r="F109">
        <v>2.3</v>
      </c>
      <c r="G109" s="17">
        <v>54</v>
      </c>
      <c r="H109">
        <v>29</v>
      </c>
      <c r="I109" s="2" t="s">
        <v>2613</v>
      </c>
      <c r="J109" s="2" t="s">
        <v>145</v>
      </c>
      <c r="K109" t="s">
        <v>3158</v>
      </c>
      <c r="L109" t="s">
        <v>2126</v>
      </c>
      <c r="M109" s="9" t="str">
        <f t="shared" si="35"/>
        <v>00</v>
      </c>
      <c r="N109" s="9" t="str">
        <f t="shared" si="36"/>
        <v>09</v>
      </c>
      <c r="O109" s="9" t="str">
        <f t="shared" si="37"/>
        <v>27</v>
      </c>
      <c r="P109" s="12">
        <f t="shared" si="43"/>
        <v>0.22499999999999998</v>
      </c>
      <c r="Q109" s="8">
        <f t="shared" si="38"/>
        <v>1</v>
      </c>
      <c r="R109" s="9" t="str">
        <f t="shared" si="39"/>
        <v>+59</v>
      </c>
      <c r="S109" s="9" t="str">
        <f t="shared" si="40"/>
        <v>10</v>
      </c>
      <c r="T109" s="9" t="str">
        <f t="shared" si="41"/>
        <v>42</v>
      </c>
      <c r="U109" s="11">
        <f t="shared" si="42"/>
        <v>59.28333333333333</v>
      </c>
      <c r="V109" s="12">
        <f t="shared" si="44"/>
        <v>59.28333333333333</v>
      </c>
    </row>
    <row r="110" spans="1:22" ht="12.75">
      <c r="A110">
        <f t="shared" si="45"/>
        <v>108</v>
      </c>
      <c r="B110" s="5" t="s">
        <v>511</v>
      </c>
      <c r="C110" t="s">
        <v>684</v>
      </c>
      <c r="D110" s="1" t="s">
        <v>1162</v>
      </c>
      <c r="E110" s="13" t="s">
        <v>3082</v>
      </c>
      <c r="F110">
        <v>1.6</v>
      </c>
      <c r="G110" s="17">
        <v>50</v>
      </c>
      <c r="H110">
        <v>47</v>
      </c>
      <c r="I110" s="2" t="s">
        <v>141</v>
      </c>
      <c r="J110" s="2" t="s">
        <v>142</v>
      </c>
      <c r="K110" t="s">
        <v>3155</v>
      </c>
      <c r="M110" s="9" t="str">
        <f t="shared" si="35"/>
        <v>07</v>
      </c>
      <c r="N110" s="9" t="str">
        <f t="shared" si="36"/>
        <v>34</v>
      </c>
      <c r="O110" s="9" t="str">
        <f t="shared" si="37"/>
        <v>54</v>
      </c>
      <c r="P110" s="12">
        <f t="shared" si="43"/>
        <v>7.716666666666667</v>
      </c>
      <c r="Q110" s="8">
        <f t="shared" si="38"/>
        <v>1</v>
      </c>
      <c r="R110" s="9" t="str">
        <f t="shared" si="39"/>
        <v>+31</v>
      </c>
      <c r="S110" s="9" t="str">
        <f t="shared" si="40"/>
        <v>52</v>
      </c>
      <c r="T110" s="9" t="str">
        <f t="shared" si="41"/>
        <v>45</v>
      </c>
      <c r="U110" s="11">
        <f t="shared" si="42"/>
        <v>31.991666666666667</v>
      </c>
      <c r="V110" s="12">
        <f t="shared" si="44"/>
        <v>31.991666666666667</v>
      </c>
    </row>
    <row r="111" spans="1:22" ht="12.75">
      <c r="A111">
        <f t="shared" si="45"/>
        <v>109</v>
      </c>
      <c r="B111" s="5" t="s">
        <v>512</v>
      </c>
      <c r="C111" t="s">
        <v>787</v>
      </c>
      <c r="D111" s="1" t="s">
        <v>1163</v>
      </c>
      <c r="E111" s="13" t="s">
        <v>3083</v>
      </c>
      <c r="F111">
        <v>2.8</v>
      </c>
      <c r="G111" s="17">
        <v>82</v>
      </c>
      <c r="H111">
        <v>40</v>
      </c>
      <c r="I111" s="2" t="s">
        <v>140</v>
      </c>
      <c r="J111" s="2" t="s">
        <v>143</v>
      </c>
      <c r="K111" t="s">
        <v>3162</v>
      </c>
      <c r="M111" s="9" t="str">
        <f t="shared" si="35"/>
        <v>17</v>
      </c>
      <c r="N111" s="9" t="str">
        <f t="shared" si="36"/>
        <v>43</v>
      </c>
      <c r="O111" s="9" t="str">
        <f t="shared" si="37"/>
        <v>41</v>
      </c>
      <c r="P111" s="12">
        <f t="shared" si="43"/>
        <v>17.830555555555552</v>
      </c>
      <c r="Q111" s="8">
        <f t="shared" si="38"/>
        <v>1</v>
      </c>
      <c r="R111" s="9" t="str">
        <f t="shared" si="39"/>
        <v>+04</v>
      </c>
      <c r="S111" s="9" t="str">
        <f t="shared" si="40"/>
        <v>33</v>
      </c>
      <c r="T111" s="9" t="str">
        <f t="shared" si="41"/>
        <v>34</v>
      </c>
      <c r="U111" s="11">
        <f t="shared" si="42"/>
        <v>4.644444444444444</v>
      </c>
      <c r="V111" s="12">
        <f t="shared" si="44"/>
        <v>4.644444444444444</v>
      </c>
    </row>
    <row r="112" spans="1:22" ht="12.75">
      <c r="A112">
        <f t="shared" si="45"/>
        <v>110</v>
      </c>
      <c r="B112" t="s">
        <v>513</v>
      </c>
      <c r="C112" t="s">
        <v>977</v>
      </c>
      <c r="D112" s="1" t="s">
        <v>1164</v>
      </c>
      <c r="E112" s="13" t="s">
        <v>2719</v>
      </c>
      <c r="F112">
        <v>5.5</v>
      </c>
      <c r="G112" s="17">
        <v>335</v>
      </c>
      <c r="H112">
        <v>56</v>
      </c>
      <c r="I112" s="2" t="s">
        <v>136</v>
      </c>
      <c r="J112" s="2" t="s">
        <v>139</v>
      </c>
      <c r="K112" t="s">
        <v>3165</v>
      </c>
      <c r="M112" s="9" t="str">
        <f t="shared" si="35"/>
        <v>03</v>
      </c>
      <c r="N112" s="9" t="str">
        <f t="shared" si="36"/>
        <v>45</v>
      </c>
      <c r="O112" s="9" t="str">
        <f t="shared" si="37"/>
        <v>06</v>
      </c>
      <c r="P112" s="12">
        <f t="shared" si="43"/>
        <v>3.7666666666666666</v>
      </c>
      <c r="Q112" s="8">
        <f t="shared" si="38"/>
        <v>1</v>
      </c>
      <c r="R112" s="9" t="str">
        <f t="shared" si="39"/>
        <v>+24</v>
      </c>
      <c r="S112" s="9" t="str">
        <f t="shared" si="40"/>
        <v>18</v>
      </c>
      <c r="T112" s="9" t="str">
        <f t="shared" si="41"/>
        <v>23</v>
      </c>
      <c r="U112" s="11">
        <f t="shared" si="42"/>
        <v>24.36388888888889</v>
      </c>
      <c r="V112" s="12">
        <f t="shared" si="44"/>
        <v>24.36388888888889</v>
      </c>
    </row>
    <row r="113" spans="1:22" ht="12.75">
      <c r="A113">
        <f t="shared" si="45"/>
        <v>111</v>
      </c>
      <c r="B113" t="s">
        <v>514</v>
      </c>
      <c r="C113" t="s">
        <v>685</v>
      </c>
      <c r="D113" s="1" t="s">
        <v>1165</v>
      </c>
      <c r="E113" s="13" t="s">
        <v>3084</v>
      </c>
      <c r="F113">
        <v>2.9</v>
      </c>
      <c r="G113" s="17">
        <v>240</v>
      </c>
      <c r="H113">
        <v>320</v>
      </c>
      <c r="I113" s="2" t="s">
        <v>137</v>
      </c>
      <c r="J113" s="2" t="s">
        <v>138</v>
      </c>
      <c r="K113" t="s">
        <v>3159</v>
      </c>
      <c r="M113" s="9" t="str">
        <f t="shared" si="35"/>
        <v>17</v>
      </c>
      <c r="N113" s="9" t="str">
        <f t="shared" si="36"/>
        <v>32</v>
      </c>
      <c r="O113" s="9" t="str">
        <f t="shared" si="37"/>
        <v>11</v>
      </c>
      <c r="P113" s="12">
        <f t="shared" si="43"/>
        <v>17.56388888888889</v>
      </c>
      <c r="Q113" s="8">
        <f t="shared" si="38"/>
        <v>-1</v>
      </c>
      <c r="R113" s="9" t="str">
        <f t="shared" si="39"/>
        <v>-49</v>
      </c>
      <c r="S113" s="9" t="str">
        <f t="shared" si="40"/>
        <v>53</v>
      </c>
      <c r="T113" s="9" t="str">
        <f t="shared" si="41"/>
        <v>01</v>
      </c>
      <c r="U113" s="11">
        <f t="shared" si="42"/>
        <v>49.88611111111111</v>
      </c>
      <c r="V113" s="12">
        <f t="shared" si="44"/>
        <v>-49.88611111111111</v>
      </c>
    </row>
    <row r="114" spans="1:22" ht="12.75">
      <c r="A114">
        <f t="shared" si="45"/>
        <v>112</v>
      </c>
      <c r="B114" t="s">
        <v>515</v>
      </c>
      <c r="C114" t="s">
        <v>662</v>
      </c>
      <c r="D114" s="1" t="s">
        <v>1166</v>
      </c>
      <c r="E114" s="13" t="s">
        <v>2720</v>
      </c>
      <c r="F114">
        <v>3.3</v>
      </c>
      <c r="G114" s="17">
        <v>175</v>
      </c>
      <c r="H114">
        <v>100</v>
      </c>
      <c r="I114" s="2" t="s">
        <v>267</v>
      </c>
      <c r="J114" s="2" t="s">
        <v>148</v>
      </c>
      <c r="K114" t="s">
        <v>3157</v>
      </c>
      <c r="M114" s="9" t="str">
        <f t="shared" si="35"/>
        <v>11</v>
      </c>
      <c r="N114" s="9" t="str">
        <f t="shared" si="36"/>
        <v>14</v>
      </c>
      <c r="O114" s="9" t="str">
        <f t="shared" si="37"/>
        <v>28</v>
      </c>
      <c r="P114" s="12">
        <f t="shared" si="43"/>
        <v>11.31111111111111</v>
      </c>
      <c r="Q114" s="8">
        <f t="shared" si="38"/>
        <v>1</v>
      </c>
      <c r="R114" s="9" t="str">
        <f t="shared" si="39"/>
        <v>+15</v>
      </c>
      <c r="S114" s="9" t="str">
        <f t="shared" si="40"/>
        <v>24</v>
      </c>
      <c r="T114" s="9" t="str">
        <f t="shared" si="41"/>
        <v>21</v>
      </c>
      <c r="U114" s="11">
        <f t="shared" si="42"/>
        <v>15.458333333333334</v>
      </c>
      <c r="V114" s="12">
        <f t="shared" si="44"/>
        <v>15.458333333333334</v>
      </c>
    </row>
    <row r="115" spans="1:22" ht="12.75">
      <c r="A115">
        <f t="shared" si="45"/>
        <v>113</v>
      </c>
      <c r="B115" t="s">
        <v>516</v>
      </c>
      <c r="C115" t="s">
        <v>788</v>
      </c>
      <c r="D115" s="1" t="s">
        <v>1167</v>
      </c>
      <c r="E115" s="13"/>
      <c r="F115">
        <v>3.7</v>
      </c>
      <c r="G115" s="17">
        <v>150</v>
      </c>
      <c r="H115">
        <v>60</v>
      </c>
      <c r="I115" s="2" t="s">
        <v>2595</v>
      </c>
      <c r="J115" s="2" t="s">
        <v>2672</v>
      </c>
      <c r="K115" t="s">
        <v>3166</v>
      </c>
      <c r="M115" s="9" t="str">
        <f t="shared" si="35"/>
        <v>15</v>
      </c>
      <c r="N115" s="9" t="str">
        <f t="shared" si="36"/>
        <v>46</v>
      </c>
      <c r="O115" s="9" t="str">
        <f t="shared" si="37"/>
        <v>23</v>
      </c>
      <c r="P115" s="12">
        <f t="shared" si="43"/>
        <v>15.830555555555556</v>
      </c>
      <c r="Q115" s="8">
        <f t="shared" si="38"/>
        <v>1</v>
      </c>
      <c r="R115" s="9" t="str">
        <f t="shared" si="39"/>
        <v>+15</v>
      </c>
      <c r="S115" s="9" t="str">
        <f t="shared" si="40"/>
        <v>24</v>
      </c>
      <c r="T115" s="9" t="str">
        <f t="shared" si="41"/>
        <v>30</v>
      </c>
      <c r="U115" s="11">
        <f t="shared" si="42"/>
        <v>15.483333333333334</v>
      </c>
      <c r="V115" s="12">
        <f t="shared" si="44"/>
        <v>15.483333333333334</v>
      </c>
    </row>
    <row r="116" spans="1:22" ht="25.5">
      <c r="A116">
        <f t="shared" si="45"/>
        <v>114</v>
      </c>
      <c r="B116" s="5" t="s">
        <v>517</v>
      </c>
      <c r="C116" t="s">
        <v>978</v>
      </c>
      <c r="D116" s="1" t="s">
        <v>1168</v>
      </c>
      <c r="E116" s="13"/>
      <c r="F116">
        <v>2.9</v>
      </c>
      <c r="G116" s="17">
        <v>110</v>
      </c>
      <c r="H116">
        <v>65</v>
      </c>
      <c r="I116" s="2" t="s">
        <v>149</v>
      </c>
      <c r="J116" s="2" t="s">
        <v>1979</v>
      </c>
      <c r="K116" t="s">
        <v>3167</v>
      </c>
      <c r="L116" t="s">
        <v>1296</v>
      </c>
      <c r="M116" s="9" t="str">
        <f t="shared" si="35"/>
        <v>12</v>
      </c>
      <c r="N116" s="9" t="str">
        <f t="shared" si="36"/>
        <v>56</v>
      </c>
      <c r="O116" s="9" t="str">
        <f t="shared" si="37"/>
        <v>13</v>
      </c>
      <c r="P116" s="12">
        <f t="shared" si="43"/>
        <v>12.969444444444445</v>
      </c>
      <c r="Q116" s="8">
        <f t="shared" si="38"/>
        <v>1</v>
      </c>
      <c r="R116" s="9" t="str">
        <f t="shared" si="39"/>
        <v>+38</v>
      </c>
      <c r="S116" s="9" t="str">
        <f t="shared" si="40"/>
        <v>17</v>
      </c>
      <c r="T116" s="9" t="str">
        <f t="shared" si="41"/>
        <v>38</v>
      </c>
      <c r="U116" s="11">
        <f t="shared" si="42"/>
        <v>38.388888888888886</v>
      </c>
      <c r="V116" s="12">
        <f t="shared" si="44"/>
        <v>38.388888888888886</v>
      </c>
    </row>
    <row r="117" spans="1:22" ht="25.5">
      <c r="A117">
        <f t="shared" si="45"/>
        <v>115</v>
      </c>
      <c r="B117" t="s">
        <v>518</v>
      </c>
      <c r="C117" t="s">
        <v>789</v>
      </c>
      <c r="D117" s="1" t="s">
        <v>1169</v>
      </c>
      <c r="E117" s="13" t="s">
        <v>2721</v>
      </c>
      <c r="F117">
        <v>2.8</v>
      </c>
      <c r="G117" s="17">
        <v>90</v>
      </c>
      <c r="H117">
        <v>45</v>
      </c>
      <c r="I117" s="2" t="s">
        <v>150</v>
      </c>
      <c r="J117" s="2" t="s">
        <v>1980</v>
      </c>
      <c r="K117" t="s">
        <v>3166</v>
      </c>
      <c r="M117" s="9" t="str">
        <f t="shared" si="35"/>
        <v>05</v>
      </c>
      <c r="N117" s="9" t="str">
        <f t="shared" si="36"/>
        <v>08</v>
      </c>
      <c r="O117" s="9" t="str">
        <f t="shared" si="37"/>
        <v>06</v>
      </c>
      <c r="P117" s="12">
        <f t="shared" si="43"/>
        <v>5.15</v>
      </c>
      <c r="Q117" s="8">
        <f t="shared" si="38"/>
        <v>-1</v>
      </c>
      <c r="R117" s="9" t="str">
        <f t="shared" si="39"/>
        <v>-05</v>
      </c>
      <c r="S117" s="9" t="str">
        <f t="shared" si="40"/>
        <v>04</v>
      </c>
      <c r="T117" s="9" t="str">
        <f t="shared" si="41"/>
        <v>35</v>
      </c>
      <c r="U117" s="11">
        <f t="shared" si="42"/>
        <v>5.163888888888889</v>
      </c>
      <c r="V117" s="12">
        <f t="shared" si="44"/>
        <v>-5.163888888888889</v>
      </c>
    </row>
    <row r="118" spans="1:22" ht="12.75">
      <c r="A118">
        <f t="shared" si="45"/>
        <v>116</v>
      </c>
      <c r="B118" t="s">
        <v>519</v>
      </c>
      <c r="C118" t="s">
        <v>790</v>
      </c>
      <c r="D118" s="1" t="s">
        <v>520</v>
      </c>
      <c r="E118" s="13"/>
      <c r="F118">
        <v>3.1</v>
      </c>
      <c r="G118" s="17">
        <v>340</v>
      </c>
      <c r="H118">
        <v>540</v>
      </c>
      <c r="I118" s="2" t="s">
        <v>151</v>
      </c>
      <c r="J118" s="2" t="s">
        <v>169</v>
      </c>
      <c r="K118" t="s">
        <v>3169</v>
      </c>
      <c r="M118" s="9" t="str">
        <f t="shared" si="35"/>
        <v>20</v>
      </c>
      <c r="N118" s="9" t="str">
        <f t="shared" si="36"/>
        <v>21</v>
      </c>
      <c r="O118" s="9" t="str">
        <f t="shared" si="37"/>
        <v>16</v>
      </c>
      <c r="P118" s="12">
        <f t="shared" si="43"/>
        <v>20.394444444444446</v>
      </c>
      <c r="Q118" s="8">
        <f t="shared" si="38"/>
        <v>-1</v>
      </c>
      <c r="R118" s="9" t="str">
        <f t="shared" si="39"/>
        <v>-14</v>
      </c>
      <c r="S118" s="9" t="str">
        <f t="shared" si="40"/>
        <v>46</v>
      </c>
      <c r="T118" s="9" t="str">
        <f t="shared" si="41"/>
        <v>04</v>
      </c>
      <c r="U118" s="11">
        <f t="shared" si="42"/>
        <v>14.777777777777779</v>
      </c>
      <c r="V118" s="12">
        <f t="shared" si="44"/>
        <v>-14.777777777777779</v>
      </c>
    </row>
    <row r="119" spans="1:22" ht="22.5">
      <c r="A119">
        <f t="shared" si="45"/>
        <v>117</v>
      </c>
      <c r="B119" s="5" t="s">
        <v>521</v>
      </c>
      <c r="C119" t="s">
        <v>686</v>
      </c>
      <c r="D119" s="1" t="s">
        <v>522</v>
      </c>
      <c r="E119" s="13" t="s">
        <v>2722</v>
      </c>
      <c r="F119">
        <v>1.3</v>
      </c>
      <c r="G119" s="17">
        <v>1500</v>
      </c>
      <c r="H119">
        <v>150000</v>
      </c>
      <c r="I119" s="2" t="s">
        <v>152</v>
      </c>
      <c r="J119" s="2" t="s">
        <v>1981</v>
      </c>
      <c r="K119" t="s">
        <v>3157</v>
      </c>
      <c r="M119" s="9" t="str">
        <f t="shared" si="35"/>
        <v>20</v>
      </c>
      <c r="N119" s="9" t="str">
        <f t="shared" si="36"/>
        <v>41</v>
      </c>
      <c r="O119" s="9" t="str">
        <f t="shared" si="37"/>
        <v>35</v>
      </c>
      <c r="P119" s="12">
        <f t="shared" si="43"/>
        <v>20.780555555555555</v>
      </c>
      <c r="Q119" s="8">
        <f t="shared" si="38"/>
        <v>1</v>
      </c>
      <c r="R119" s="9" t="str">
        <f t="shared" si="39"/>
        <v>+45</v>
      </c>
      <c r="S119" s="9" t="str">
        <f t="shared" si="40"/>
        <v>18</v>
      </c>
      <c r="T119" s="9" t="str">
        <f t="shared" si="41"/>
        <v>02</v>
      </c>
      <c r="U119" s="11">
        <f t="shared" si="42"/>
        <v>45.30555555555555</v>
      </c>
      <c r="V119" s="12">
        <f t="shared" si="44"/>
        <v>45.30555555555555</v>
      </c>
    </row>
    <row r="120" spans="1:22" ht="12.75">
      <c r="A120">
        <f t="shared" si="45"/>
        <v>118</v>
      </c>
      <c r="B120" t="s">
        <v>1461</v>
      </c>
      <c r="C120" t="s">
        <v>905</v>
      </c>
      <c r="D120" s="1" t="s">
        <v>1170</v>
      </c>
      <c r="E120" s="13" t="s">
        <v>3085</v>
      </c>
      <c r="F120">
        <v>2.9</v>
      </c>
      <c r="G120" s="17">
        <v>38</v>
      </c>
      <c r="H120">
        <v>8</v>
      </c>
      <c r="I120" s="2" t="s">
        <v>1820</v>
      </c>
      <c r="J120" s="2" t="s">
        <v>1982</v>
      </c>
      <c r="K120" t="s">
        <v>3171</v>
      </c>
      <c r="M120" s="9" t="str">
        <f t="shared" si="35"/>
        <v>21</v>
      </c>
      <c r="N120" s="9" t="str">
        <f t="shared" si="36"/>
        <v>47</v>
      </c>
      <c r="O120" s="9" t="str">
        <f t="shared" si="37"/>
        <v>18</v>
      </c>
      <c r="P120" s="12">
        <f t="shared" si="43"/>
        <v>21.833333333333336</v>
      </c>
      <c r="Q120" s="8">
        <f t="shared" si="38"/>
        <v>-1</v>
      </c>
      <c r="R120" s="9" t="str">
        <f t="shared" si="39"/>
        <v>-16</v>
      </c>
      <c r="S120" s="9" t="str">
        <f t="shared" si="40"/>
        <v>06</v>
      </c>
      <c r="T120" s="9" t="str">
        <f t="shared" si="41"/>
        <v>25</v>
      </c>
      <c r="U120" s="11">
        <f t="shared" si="42"/>
        <v>16.169444444444444</v>
      </c>
      <c r="V120" s="12">
        <f t="shared" si="44"/>
        <v>-16.169444444444444</v>
      </c>
    </row>
    <row r="121" spans="1:22" ht="12.75">
      <c r="A121">
        <f t="shared" si="45"/>
        <v>119</v>
      </c>
      <c r="B121" t="s">
        <v>1462</v>
      </c>
      <c r="C121" t="s">
        <v>755</v>
      </c>
      <c r="D121" s="1" t="s">
        <v>1171</v>
      </c>
      <c r="E121" s="13"/>
      <c r="F121">
        <v>4</v>
      </c>
      <c r="G121" s="17">
        <v>300</v>
      </c>
      <c r="H121">
        <v>170</v>
      </c>
      <c r="I121" s="2" t="s">
        <v>285</v>
      </c>
      <c r="J121" s="2" t="s">
        <v>237</v>
      </c>
      <c r="K121" t="s">
        <v>3172</v>
      </c>
      <c r="M121" s="9" t="str">
        <f t="shared" si="35"/>
        <v>20</v>
      </c>
      <c r="N121" s="9" t="str">
        <f t="shared" si="36"/>
        <v>33</v>
      </c>
      <c r="O121" s="9" t="str">
        <f t="shared" si="37"/>
        <v>26</v>
      </c>
      <c r="P121" s="12">
        <f t="shared" si="43"/>
        <v>20.622222222222224</v>
      </c>
      <c r="Q121" s="8">
        <f t="shared" si="38"/>
        <v>1</v>
      </c>
      <c r="R121" s="9" t="str">
        <f t="shared" si="39"/>
        <v>+11</v>
      </c>
      <c r="S121" s="9" t="str">
        <f t="shared" si="40"/>
        <v>19</v>
      </c>
      <c r="T121" s="9" t="str">
        <f t="shared" si="41"/>
        <v>13</v>
      </c>
      <c r="U121" s="11">
        <f t="shared" si="42"/>
        <v>11.352777777777778</v>
      </c>
      <c r="V121" s="12">
        <f t="shared" si="44"/>
        <v>11.352777777777778</v>
      </c>
    </row>
    <row r="122" spans="1:22" ht="12.75">
      <c r="A122">
        <f t="shared" si="45"/>
        <v>120</v>
      </c>
      <c r="B122" t="s">
        <v>1463</v>
      </c>
      <c r="C122" t="s">
        <v>756</v>
      </c>
      <c r="E122" s="13"/>
      <c r="F122">
        <v>4</v>
      </c>
      <c r="G122" s="17">
        <v>140</v>
      </c>
      <c r="H122">
        <v>37</v>
      </c>
      <c r="I122" s="2" t="s">
        <v>1821</v>
      </c>
      <c r="J122" s="2" t="s">
        <v>238</v>
      </c>
      <c r="K122" t="s">
        <v>3173</v>
      </c>
      <c r="M122" s="9" t="str">
        <f t="shared" si="35"/>
        <v>18</v>
      </c>
      <c r="N122" s="9" t="str">
        <f t="shared" si="36"/>
        <v>59</v>
      </c>
      <c r="O122" s="9" t="str">
        <f t="shared" si="37"/>
        <v>50</v>
      </c>
      <c r="P122" s="12">
        <f t="shared" si="43"/>
        <v>19.122222222222224</v>
      </c>
      <c r="Q122" s="8">
        <f t="shared" si="38"/>
        <v>1</v>
      </c>
      <c r="R122" s="9" t="str">
        <f t="shared" si="39"/>
        <v>+15</v>
      </c>
      <c r="S122" s="9" t="str">
        <f t="shared" si="40"/>
        <v>04</v>
      </c>
      <c r="T122" s="9" t="str">
        <f t="shared" si="41"/>
        <v>33</v>
      </c>
      <c r="U122" s="11">
        <f t="shared" si="42"/>
        <v>15.158333333333333</v>
      </c>
      <c r="V122" s="12">
        <f t="shared" si="44"/>
        <v>15.158333333333333</v>
      </c>
    </row>
    <row r="123" spans="1:22" ht="12.75">
      <c r="A123">
        <f t="shared" si="45"/>
        <v>121</v>
      </c>
      <c r="B123" t="s">
        <v>1463</v>
      </c>
      <c r="C123" t="s">
        <v>738</v>
      </c>
      <c r="E123" s="13"/>
      <c r="F123">
        <v>3</v>
      </c>
      <c r="G123" s="17">
        <v>83</v>
      </c>
      <c r="H123">
        <v>33</v>
      </c>
      <c r="I123" s="2" t="s">
        <v>2614</v>
      </c>
      <c r="J123" s="2" t="s">
        <v>2668</v>
      </c>
      <c r="K123" t="s">
        <v>3167</v>
      </c>
      <c r="M123" s="9" t="str">
        <f t="shared" si="35"/>
        <v>19</v>
      </c>
      <c r="N123" s="9" t="str">
        <f t="shared" si="36"/>
        <v>05</v>
      </c>
      <c r="O123" s="9" t="str">
        <f t="shared" si="37"/>
        <v>37</v>
      </c>
      <c r="P123" s="12">
        <f t="shared" si="43"/>
        <v>19.18611111111111</v>
      </c>
      <c r="Q123" s="8">
        <f t="shared" si="38"/>
        <v>1</v>
      </c>
      <c r="R123" s="9" t="str">
        <f t="shared" si="39"/>
        <v>+13</v>
      </c>
      <c r="S123" s="9" t="str">
        <f t="shared" si="40"/>
        <v>52</v>
      </c>
      <c r="T123" s="9" t="str">
        <f t="shared" si="41"/>
        <v>18</v>
      </c>
      <c r="U123" s="11">
        <f t="shared" si="42"/>
        <v>13.916666666666668</v>
      </c>
      <c r="V123" s="12">
        <f t="shared" si="44"/>
        <v>13.916666666666668</v>
      </c>
    </row>
    <row r="124" spans="1:22" ht="22.5">
      <c r="A124">
        <f t="shared" si="45"/>
        <v>122</v>
      </c>
      <c r="B124" t="s">
        <v>1464</v>
      </c>
      <c r="C124" t="s">
        <v>791</v>
      </c>
      <c r="D124" s="1" t="s">
        <v>1172</v>
      </c>
      <c r="E124" s="13" t="s">
        <v>2723</v>
      </c>
      <c r="F124">
        <v>2.1</v>
      </c>
      <c r="G124" s="17">
        <v>96</v>
      </c>
      <c r="H124">
        <v>109</v>
      </c>
      <c r="I124" s="2" t="s">
        <v>1822</v>
      </c>
      <c r="J124" s="2" t="s">
        <v>239</v>
      </c>
      <c r="K124" s="7" t="s">
        <v>523</v>
      </c>
      <c r="M124" s="9" t="str">
        <f t="shared" si="35"/>
        <v>00</v>
      </c>
      <c r="N124" s="9" t="str">
        <f t="shared" si="36"/>
        <v>43</v>
      </c>
      <c r="O124" s="9" t="str">
        <f t="shared" si="37"/>
        <v>51</v>
      </c>
      <c r="P124" s="12">
        <f t="shared" si="43"/>
        <v>0.8583333333333334</v>
      </c>
      <c r="Q124" s="8">
        <f t="shared" si="38"/>
        <v>-1</v>
      </c>
      <c r="R124" s="9" t="str">
        <f t="shared" si="39"/>
        <v>-17</v>
      </c>
      <c r="S124" s="9" t="str">
        <f t="shared" si="40"/>
        <v>57</v>
      </c>
      <c r="T124" s="9" t="str">
        <f t="shared" si="41"/>
        <v>34</v>
      </c>
      <c r="U124" s="11">
        <f t="shared" si="42"/>
        <v>18.044444444444444</v>
      </c>
      <c r="V124" s="12">
        <f t="shared" si="44"/>
        <v>-18.044444444444444</v>
      </c>
    </row>
    <row r="125" spans="1:22" ht="25.5">
      <c r="A125">
        <f t="shared" si="45"/>
        <v>123</v>
      </c>
      <c r="B125" t="s">
        <v>1465</v>
      </c>
      <c r="C125" t="s">
        <v>874</v>
      </c>
      <c r="D125" s="1" t="s">
        <v>1173</v>
      </c>
      <c r="E125" s="13"/>
      <c r="F125">
        <v>3.6</v>
      </c>
      <c r="G125" s="17">
        <v>220</v>
      </c>
      <c r="H125">
        <v>140</v>
      </c>
      <c r="I125" s="2" t="s">
        <v>2615</v>
      </c>
      <c r="J125" s="2" t="s">
        <v>153</v>
      </c>
      <c r="K125" t="s">
        <v>3173</v>
      </c>
      <c r="M125" s="9" t="str">
        <f t="shared" si="35"/>
        <v>00</v>
      </c>
      <c r="N125" s="9" t="str">
        <f t="shared" si="36"/>
        <v>19</v>
      </c>
      <c r="O125" s="9" t="str">
        <f t="shared" si="37"/>
        <v>41</v>
      </c>
      <c r="P125" s="12">
        <f t="shared" si="43"/>
        <v>0.4305555555555555</v>
      </c>
      <c r="Q125" s="8">
        <f t="shared" si="38"/>
        <v>-1</v>
      </c>
      <c r="R125" s="9" t="str">
        <f t="shared" si="39"/>
        <v>-08</v>
      </c>
      <c r="S125" s="9" t="str">
        <f t="shared" si="40"/>
        <v>47</v>
      </c>
      <c r="T125" s="9" t="str">
        <f t="shared" si="41"/>
        <v>48</v>
      </c>
      <c r="U125" s="11">
        <f t="shared" si="42"/>
        <v>8.916666666666666</v>
      </c>
      <c r="V125" s="12">
        <f t="shared" si="44"/>
        <v>-8.916666666666666</v>
      </c>
    </row>
    <row r="126" spans="1:22" ht="12.75">
      <c r="A126">
        <f t="shared" si="45"/>
        <v>124</v>
      </c>
      <c r="B126" t="s">
        <v>524</v>
      </c>
      <c r="C126" t="s">
        <v>792</v>
      </c>
      <c r="D126" s="1" t="s">
        <v>1174</v>
      </c>
      <c r="E126" s="13" t="s">
        <v>525</v>
      </c>
      <c r="F126">
        <v>2.1</v>
      </c>
      <c r="G126" s="17">
        <v>36</v>
      </c>
      <c r="H126">
        <v>13</v>
      </c>
      <c r="I126" s="2" t="s">
        <v>1823</v>
      </c>
      <c r="J126" s="2" t="s">
        <v>240</v>
      </c>
      <c r="K126" t="s">
        <v>3166</v>
      </c>
      <c r="M126" s="9" t="str">
        <f t="shared" si="35"/>
        <v>11</v>
      </c>
      <c r="N126" s="9" t="str">
        <f t="shared" si="36"/>
        <v>49</v>
      </c>
      <c r="O126" s="9" t="str">
        <f t="shared" si="37"/>
        <v>17</v>
      </c>
      <c r="P126" s="12">
        <f t="shared" si="43"/>
        <v>11.863888888888889</v>
      </c>
      <c r="Q126" s="8">
        <f t="shared" si="38"/>
        <v>1</v>
      </c>
      <c r="R126" s="9" t="str">
        <f t="shared" si="39"/>
        <v>+14</v>
      </c>
      <c r="S126" s="9" t="str">
        <f t="shared" si="40"/>
        <v>32</v>
      </c>
      <c r="T126" s="9" t="str">
        <f t="shared" si="41"/>
        <v>51</v>
      </c>
      <c r="U126" s="11">
        <f t="shared" si="42"/>
        <v>14.675</v>
      </c>
      <c r="V126" s="12">
        <f t="shared" si="44"/>
        <v>14.675</v>
      </c>
    </row>
    <row r="127" spans="1:22" ht="12.75">
      <c r="A127">
        <f t="shared" si="45"/>
        <v>125</v>
      </c>
      <c r="B127" t="s">
        <v>526</v>
      </c>
      <c r="C127" t="s">
        <v>725</v>
      </c>
      <c r="D127" s="1" t="s">
        <v>522</v>
      </c>
      <c r="E127" s="13" t="s">
        <v>527</v>
      </c>
      <c r="F127">
        <v>3.5</v>
      </c>
      <c r="G127" s="17">
        <v>150</v>
      </c>
      <c r="H127">
        <v>70</v>
      </c>
      <c r="I127" s="2" t="s">
        <v>1824</v>
      </c>
      <c r="J127" s="2" t="s">
        <v>3011</v>
      </c>
      <c r="K127" t="s">
        <v>3173</v>
      </c>
      <c r="M127" s="9" t="str">
        <f t="shared" si="35"/>
        <v>01</v>
      </c>
      <c r="N127" s="9" t="str">
        <f t="shared" si="36"/>
        <v>08</v>
      </c>
      <c r="O127" s="9" t="str">
        <f t="shared" si="37"/>
        <v>51</v>
      </c>
      <c r="P127" s="12">
        <f t="shared" si="43"/>
        <v>1.275</v>
      </c>
      <c r="Q127" s="8">
        <f t="shared" si="38"/>
        <v>-1</v>
      </c>
      <c r="R127" s="9" t="str">
        <f t="shared" si="39"/>
        <v>-10</v>
      </c>
      <c r="S127" s="9" t="str">
        <f t="shared" si="40"/>
        <v>09</v>
      </c>
      <c r="T127" s="9" t="str">
        <f t="shared" si="41"/>
        <v>20</v>
      </c>
      <c r="U127" s="11">
        <f t="shared" si="42"/>
        <v>10.205555555555556</v>
      </c>
      <c r="V127" s="12">
        <f t="shared" si="44"/>
        <v>-10.205555555555556</v>
      </c>
    </row>
    <row r="128" spans="1:22" ht="12.75">
      <c r="A128">
        <f t="shared" si="45"/>
        <v>126</v>
      </c>
      <c r="B128" t="s">
        <v>528</v>
      </c>
      <c r="C128" t="s">
        <v>687</v>
      </c>
      <c r="D128" s="1" t="s">
        <v>529</v>
      </c>
      <c r="E128" s="13"/>
      <c r="F128">
        <v>4.3</v>
      </c>
      <c r="G128" s="17">
        <v>45</v>
      </c>
      <c r="H128">
        <v>3</v>
      </c>
      <c r="I128" s="2" t="s">
        <v>1825</v>
      </c>
      <c r="J128" s="2" t="s">
        <v>3012</v>
      </c>
      <c r="K128" t="s">
        <v>530</v>
      </c>
      <c r="M128" s="9" t="str">
        <f t="shared" si="35"/>
        <v>13</v>
      </c>
      <c r="N128" s="9" t="str">
        <f t="shared" si="36"/>
        <v>10</v>
      </c>
      <c r="O128" s="9" t="str">
        <f t="shared" si="37"/>
        <v>12</v>
      </c>
      <c r="P128" s="12">
        <f t="shared" si="43"/>
        <v>13.2</v>
      </c>
      <c r="Q128" s="8">
        <f t="shared" si="38"/>
        <v>1</v>
      </c>
      <c r="R128" s="9" t="str">
        <f t="shared" si="39"/>
        <v>+17</v>
      </c>
      <c r="S128" s="9" t="str">
        <f t="shared" si="40"/>
        <v>30</v>
      </c>
      <c r="T128" s="9" t="str">
        <f t="shared" si="41"/>
        <v>22</v>
      </c>
      <c r="U128" s="11">
        <f t="shared" si="42"/>
        <v>17.56111111111111</v>
      </c>
      <c r="V128" s="12">
        <f t="shared" si="44"/>
        <v>17.56111111111111</v>
      </c>
    </row>
    <row r="129" spans="1:22" ht="12.75">
      <c r="A129">
        <f t="shared" si="45"/>
        <v>127</v>
      </c>
      <c r="B129" t="s">
        <v>1466</v>
      </c>
      <c r="C129" t="s">
        <v>757</v>
      </c>
      <c r="E129" s="13"/>
      <c r="F129">
        <v>5</v>
      </c>
      <c r="G129" s="17">
        <v>160</v>
      </c>
      <c r="H129">
        <v>27</v>
      </c>
      <c r="I129" s="2" t="s">
        <v>1826</v>
      </c>
      <c r="J129" s="2" t="s">
        <v>154</v>
      </c>
      <c r="K129" t="s">
        <v>3174</v>
      </c>
      <c r="L129" t="s">
        <v>3168</v>
      </c>
      <c r="M129" s="9" t="str">
        <f t="shared" si="35"/>
        <v>18</v>
      </c>
      <c r="N129" s="9" t="str">
        <f t="shared" si="36"/>
        <v>44</v>
      </c>
      <c r="O129" s="9" t="str">
        <f t="shared" si="37"/>
        <v>29</v>
      </c>
      <c r="P129" s="12">
        <f t="shared" si="43"/>
        <v>18.81388888888889</v>
      </c>
      <c r="Q129" s="8">
        <f t="shared" si="38"/>
        <v>1</v>
      </c>
      <c r="R129" s="9" t="str">
        <f t="shared" si="39"/>
        <v>+39</v>
      </c>
      <c r="S129" s="9" t="str">
        <f t="shared" si="40"/>
        <v>40</v>
      </c>
      <c r="T129" s="9" t="str">
        <f t="shared" si="41"/>
        <v>39</v>
      </c>
      <c r="U129" s="11">
        <f t="shared" si="42"/>
        <v>39.775</v>
      </c>
      <c r="V129" s="12">
        <f t="shared" si="44"/>
        <v>39.775</v>
      </c>
    </row>
    <row r="130" spans="1:22" ht="12.75">
      <c r="A130">
        <f t="shared" si="45"/>
        <v>128</v>
      </c>
      <c r="B130" t="s">
        <v>1467</v>
      </c>
      <c r="C130" t="s">
        <v>758</v>
      </c>
      <c r="E130" s="13"/>
      <c r="F130">
        <v>5.2</v>
      </c>
      <c r="G130" s="17">
        <v>160</v>
      </c>
      <c r="H130">
        <v>28</v>
      </c>
      <c r="I130" s="2" t="s">
        <v>1827</v>
      </c>
      <c r="J130" s="2" t="s">
        <v>1983</v>
      </c>
      <c r="K130" t="s">
        <v>3175</v>
      </c>
      <c r="L130" t="s">
        <v>3168</v>
      </c>
      <c r="M130" s="9" t="str">
        <f t="shared" si="35"/>
        <v>18</v>
      </c>
      <c r="N130" s="9" t="str">
        <f t="shared" si="36"/>
        <v>44</v>
      </c>
      <c r="O130" s="9" t="str">
        <f t="shared" si="37"/>
        <v>31</v>
      </c>
      <c r="P130" s="12">
        <f t="shared" si="43"/>
        <v>18.819444444444446</v>
      </c>
      <c r="Q130" s="8">
        <f t="shared" si="38"/>
        <v>1</v>
      </c>
      <c r="R130" s="9" t="str">
        <f t="shared" si="39"/>
        <v>+39</v>
      </c>
      <c r="S130" s="9" t="str">
        <f t="shared" si="40"/>
        <v>37</v>
      </c>
      <c r="T130" s="9" t="str">
        <f t="shared" si="41"/>
        <v>13</v>
      </c>
      <c r="U130" s="11">
        <f t="shared" si="42"/>
        <v>39.65277777777778</v>
      </c>
      <c r="V130" s="12">
        <f t="shared" si="44"/>
        <v>39.65277777777778</v>
      </c>
    </row>
    <row r="131" spans="1:22" ht="12.75">
      <c r="A131">
        <f aca="true" t="shared" si="46" ref="A131:A194">A130+1</f>
        <v>129</v>
      </c>
      <c r="B131" t="s">
        <v>531</v>
      </c>
      <c r="C131" t="s">
        <v>906</v>
      </c>
      <c r="D131" s="1" t="s">
        <v>532</v>
      </c>
      <c r="E131" s="13" t="s">
        <v>3086</v>
      </c>
      <c r="F131">
        <v>2.3</v>
      </c>
      <c r="G131" s="17">
        <v>400</v>
      </c>
      <c r="H131">
        <v>1400</v>
      </c>
      <c r="I131" s="2" t="s">
        <v>262</v>
      </c>
      <c r="J131" s="2" t="s">
        <v>195</v>
      </c>
      <c r="K131" t="s">
        <v>3176</v>
      </c>
      <c r="M131" s="9" t="str">
        <f aca="true" t="shared" si="47" ref="M131:M138">LEFT(I131,2)</f>
        <v>16</v>
      </c>
      <c r="N131" s="9" t="str">
        <f aca="true" t="shared" si="48" ref="N131:N138">MID(I131,4,2)</f>
        <v>00</v>
      </c>
      <c r="O131" s="9" t="str">
        <f aca="true" t="shared" si="49" ref="O131:O138">MID(I131,7,2)</f>
        <v>35</v>
      </c>
      <c r="P131" s="12">
        <f t="shared" si="43"/>
        <v>16.09722222222222</v>
      </c>
      <c r="Q131" s="8">
        <f aca="true" t="shared" si="50" ref="Q131:Q138">SIGN(R131)</f>
        <v>-1</v>
      </c>
      <c r="R131" s="9" t="str">
        <f aca="true" t="shared" si="51" ref="R131:R138">LEFT(J131,3)</f>
        <v>-22</v>
      </c>
      <c r="S131" s="9" t="str">
        <f aca="true" t="shared" si="52" ref="S131:S138">MID(J131,5,2)</f>
        <v>38</v>
      </c>
      <c r="T131" s="9" t="str">
        <f aca="true" t="shared" si="53" ref="T131:T138">MID(J131,8,2)</f>
        <v>08</v>
      </c>
      <c r="U131" s="11">
        <f aca="true" t="shared" si="54" ref="U131:U138">ABS(LEFT(J131,3))+(MID(J131,5,2)/60)+(MID(J131,8,2)/360)</f>
        <v>22.655555555555555</v>
      </c>
      <c r="V131" s="12">
        <f t="shared" si="44"/>
        <v>-22.655555555555555</v>
      </c>
    </row>
    <row r="132" spans="1:22" ht="12.75">
      <c r="A132">
        <f t="shared" si="46"/>
        <v>130</v>
      </c>
      <c r="B132" s="5" t="s">
        <v>533</v>
      </c>
      <c r="C132" t="s">
        <v>688</v>
      </c>
      <c r="D132" s="1" t="s">
        <v>534</v>
      </c>
      <c r="E132" s="13" t="s">
        <v>2724</v>
      </c>
      <c r="F132">
        <v>1.8</v>
      </c>
      <c r="G132" s="17">
        <v>140</v>
      </c>
      <c r="H132">
        <v>270</v>
      </c>
      <c r="I132" s="2" t="s">
        <v>1828</v>
      </c>
      <c r="J132" s="2" t="s">
        <v>1984</v>
      </c>
      <c r="K132" t="s">
        <v>3149</v>
      </c>
      <c r="M132" s="9" t="str">
        <f t="shared" si="47"/>
        <v>11</v>
      </c>
      <c r="N132" s="9" t="str">
        <f t="shared" si="48"/>
        <v>03</v>
      </c>
      <c r="O132" s="9" t="str">
        <f t="shared" si="49"/>
        <v>60</v>
      </c>
      <c r="P132" s="12">
        <f t="shared" si="43"/>
        <v>11.216666666666667</v>
      </c>
      <c r="Q132" s="8">
        <f t="shared" si="50"/>
        <v>1</v>
      </c>
      <c r="R132" s="9" t="str">
        <f t="shared" si="51"/>
        <v>+61</v>
      </c>
      <c r="S132" s="9" t="str">
        <f t="shared" si="52"/>
        <v>43</v>
      </c>
      <c r="T132" s="9" t="str">
        <f t="shared" si="53"/>
        <v>28</v>
      </c>
      <c r="U132" s="11">
        <f t="shared" si="54"/>
        <v>61.794444444444444</v>
      </c>
      <c r="V132" s="12">
        <f t="shared" si="44"/>
        <v>61.794444444444444</v>
      </c>
    </row>
    <row r="133" spans="1:22" ht="12.75">
      <c r="A133">
        <f t="shared" si="46"/>
        <v>131</v>
      </c>
      <c r="B133" t="s">
        <v>535</v>
      </c>
      <c r="C133" t="s">
        <v>976</v>
      </c>
      <c r="D133" s="1" t="s">
        <v>1175</v>
      </c>
      <c r="E133" s="13" t="s">
        <v>3087</v>
      </c>
      <c r="F133">
        <v>4.6</v>
      </c>
      <c r="G133" s="17">
        <v>73</v>
      </c>
      <c r="H133">
        <v>6</v>
      </c>
      <c r="I133" s="2" t="s">
        <v>1829</v>
      </c>
      <c r="J133" s="2" t="s">
        <v>1985</v>
      </c>
      <c r="K133" t="s">
        <v>3149</v>
      </c>
      <c r="M133" s="9" t="str">
        <f t="shared" si="47"/>
        <v>17</v>
      </c>
      <c r="N133" s="9" t="str">
        <f t="shared" si="48"/>
        <v>41</v>
      </c>
      <c r="O133" s="9" t="str">
        <f t="shared" si="49"/>
        <v>49</v>
      </c>
      <c r="P133" s="12">
        <f t="shared" si="43"/>
        <v>17.819444444444446</v>
      </c>
      <c r="Q133" s="8">
        <f t="shared" si="50"/>
        <v>1</v>
      </c>
      <c r="R133" s="9" t="str">
        <f t="shared" si="51"/>
        <v>+72</v>
      </c>
      <c r="S133" s="9" t="str">
        <f t="shared" si="52"/>
        <v>08</v>
      </c>
      <c r="T133" s="9" t="str">
        <f t="shared" si="53"/>
        <v>57</v>
      </c>
      <c r="U133" s="11">
        <f t="shared" si="54"/>
        <v>72.29166666666667</v>
      </c>
      <c r="V133" s="12">
        <f t="shared" si="44"/>
        <v>72.29166666666667</v>
      </c>
    </row>
    <row r="134" spans="1:22" ht="22.5">
      <c r="A134">
        <f t="shared" si="46"/>
        <v>132</v>
      </c>
      <c r="B134" t="s">
        <v>536</v>
      </c>
      <c r="C134" t="s">
        <v>875</v>
      </c>
      <c r="D134" s="1" t="s">
        <v>537</v>
      </c>
      <c r="E134" s="13" t="s">
        <v>2725</v>
      </c>
      <c r="F134">
        <v>3.3</v>
      </c>
      <c r="G134" s="17">
        <v>100</v>
      </c>
      <c r="H134">
        <v>40</v>
      </c>
      <c r="I134" s="2" t="s">
        <v>319</v>
      </c>
      <c r="J134" s="2" t="s">
        <v>1986</v>
      </c>
      <c r="K134" t="s">
        <v>3162</v>
      </c>
      <c r="M134" s="9" t="str">
        <f t="shared" si="47"/>
        <v>15</v>
      </c>
      <c r="N134" s="9" t="str">
        <f t="shared" si="48"/>
        <v>25</v>
      </c>
      <c r="O134" s="9" t="str">
        <f t="shared" si="49"/>
        <v>00</v>
      </c>
      <c r="P134" s="12">
        <f t="shared" si="43"/>
        <v>15.416666666666666</v>
      </c>
      <c r="Q134" s="8">
        <f t="shared" si="50"/>
        <v>1</v>
      </c>
      <c r="R134" s="9" t="str">
        <f t="shared" si="51"/>
        <v>+58</v>
      </c>
      <c r="S134" s="9" t="str">
        <f t="shared" si="52"/>
        <v>57</v>
      </c>
      <c r="T134" s="9" t="str">
        <f t="shared" si="53"/>
        <v>04</v>
      </c>
      <c r="U134" s="11">
        <f t="shared" si="54"/>
        <v>58.961111111111116</v>
      </c>
      <c r="V134" s="12">
        <f t="shared" si="44"/>
        <v>58.961111111111116</v>
      </c>
    </row>
    <row r="135" spans="1:22" ht="25.5">
      <c r="A135">
        <f t="shared" si="46"/>
        <v>133</v>
      </c>
      <c r="B135" t="s">
        <v>538</v>
      </c>
      <c r="C135" t="s">
        <v>975</v>
      </c>
      <c r="D135" s="1" t="s">
        <v>1176</v>
      </c>
      <c r="E135" s="13"/>
      <c r="F135">
        <v>3.7</v>
      </c>
      <c r="G135" s="17">
        <v>370</v>
      </c>
      <c r="H135">
        <v>340</v>
      </c>
      <c r="I135" s="2" t="s">
        <v>294</v>
      </c>
      <c r="J135" s="2" t="s">
        <v>1987</v>
      </c>
      <c r="K135" t="s">
        <v>3177</v>
      </c>
      <c r="M135" s="9" t="str">
        <f t="shared" si="47"/>
        <v>03</v>
      </c>
      <c r="N135" s="9" t="str">
        <f t="shared" si="48"/>
        <v>45</v>
      </c>
      <c r="O135" s="9" t="str">
        <f t="shared" si="49"/>
        <v>10</v>
      </c>
      <c r="P135" s="12">
        <f t="shared" si="43"/>
        <v>3.7777777777777777</v>
      </c>
      <c r="Q135" s="8">
        <f t="shared" si="50"/>
        <v>1</v>
      </c>
      <c r="R135" s="9" t="str">
        <f t="shared" si="51"/>
        <v>+24</v>
      </c>
      <c r="S135" s="9" t="str">
        <f t="shared" si="52"/>
        <v>07</v>
      </c>
      <c r="T135" s="9" t="str">
        <f t="shared" si="53"/>
        <v>49</v>
      </c>
      <c r="U135" s="11">
        <f t="shared" si="54"/>
        <v>24.25277777777778</v>
      </c>
      <c r="V135" s="12">
        <f t="shared" si="44"/>
        <v>24.25277777777778</v>
      </c>
    </row>
    <row r="136" spans="1:22" ht="12.75" customHeight="1">
      <c r="A136">
        <f t="shared" si="46"/>
        <v>134</v>
      </c>
      <c r="B136" t="s">
        <v>539</v>
      </c>
      <c r="C136" t="s">
        <v>793</v>
      </c>
      <c r="D136" s="1" t="s">
        <v>1177</v>
      </c>
      <c r="E136" s="13" t="s">
        <v>2726</v>
      </c>
      <c r="F136">
        <v>1.7</v>
      </c>
      <c r="G136" s="17">
        <v>130</v>
      </c>
      <c r="H136">
        <v>280</v>
      </c>
      <c r="I136" s="2" t="s">
        <v>1830</v>
      </c>
      <c r="J136" s="2" t="s">
        <v>1988</v>
      </c>
      <c r="K136" t="s">
        <v>3165</v>
      </c>
      <c r="M136" s="9" t="str">
        <f t="shared" si="47"/>
        <v>05</v>
      </c>
      <c r="N136" s="9" t="str">
        <f t="shared" si="48"/>
        <v>26</v>
      </c>
      <c r="O136" s="9" t="str">
        <f t="shared" si="49"/>
        <v>36</v>
      </c>
      <c r="P136" s="12">
        <f t="shared" si="43"/>
        <v>5.533333333333333</v>
      </c>
      <c r="Q136" s="8">
        <f t="shared" si="50"/>
        <v>1</v>
      </c>
      <c r="R136" s="9" t="str">
        <f t="shared" si="51"/>
        <v>+28</v>
      </c>
      <c r="S136" s="9" t="str">
        <f t="shared" si="52"/>
        <v>36</v>
      </c>
      <c r="T136" s="9" t="str">
        <f t="shared" si="53"/>
        <v>47</v>
      </c>
      <c r="U136" s="11">
        <f t="shared" si="54"/>
        <v>28.730555555555558</v>
      </c>
      <c r="V136" s="12">
        <f t="shared" si="44"/>
        <v>28.730555555555558</v>
      </c>
    </row>
    <row r="137" spans="1:22" ht="22.5">
      <c r="A137">
        <f t="shared" si="46"/>
        <v>135</v>
      </c>
      <c r="B137" t="s">
        <v>540</v>
      </c>
      <c r="C137" t="s">
        <v>826</v>
      </c>
      <c r="D137" s="1" t="s">
        <v>541</v>
      </c>
      <c r="E137" s="13" t="s">
        <v>2727</v>
      </c>
      <c r="F137">
        <v>2.2</v>
      </c>
      <c r="G137" s="17">
        <v>150</v>
      </c>
      <c r="H137">
        <v>210</v>
      </c>
      <c r="I137" s="2" t="s">
        <v>1831</v>
      </c>
      <c r="J137" s="2" t="s">
        <v>3013</v>
      </c>
      <c r="M137" s="9" t="str">
        <f t="shared" si="47"/>
        <v>17</v>
      </c>
      <c r="N137" s="9" t="str">
        <f t="shared" si="48"/>
        <v>56</v>
      </c>
      <c r="O137" s="9" t="str">
        <f t="shared" si="49"/>
        <v>42</v>
      </c>
      <c r="P137" s="12">
        <f t="shared" si="43"/>
        <v>18.05</v>
      </c>
      <c r="Q137" s="8">
        <f t="shared" si="50"/>
        <v>1</v>
      </c>
      <c r="R137" s="9" t="str">
        <f t="shared" si="51"/>
        <v>+51</v>
      </c>
      <c r="S137" s="9" t="str">
        <f t="shared" si="52"/>
        <v>29</v>
      </c>
      <c r="T137" s="9" t="str">
        <f t="shared" si="53"/>
        <v>28</v>
      </c>
      <c r="U137" s="11">
        <f t="shared" si="54"/>
        <v>51.56111111111111</v>
      </c>
      <c r="V137" s="12">
        <f t="shared" si="44"/>
        <v>51.56111111111111</v>
      </c>
    </row>
    <row r="138" spans="1:22" ht="22.5">
      <c r="A138">
        <f t="shared" si="46"/>
        <v>136</v>
      </c>
      <c r="B138" t="s">
        <v>542</v>
      </c>
      <c r="C138" t="s">
        <v>759</v>
      </c>
      <c r="D138" s="1" t="s">
        <v>1178</v>
      </c>
      <c r="E138" s="13" t="s">
        <v>2728</v>
      </c>
      <c r="F138">
        <v>2.4</v>
      </c>
      <c r="G138" s="17">
        <v>670</v>
      </c>
      <c r="H138">
        <v>3500</v>
      </c>
      <c r="I138" s="2" t="s">
        <v>1832</v>
      </c>
      <c r="J138" s="2" t="s">
        <v>170</v>
      </c>
      <c r="K138" t="s">
        <v>3162</v>
      </c>
      <c r="M138" s="9" t="str">
        <f t="shared" si="47"/>
        <v>21</v>
      </c>
      <c r="N138" s="9" t="str">
        <f t="shared" si="48"/>
        <v>44</v>
      </c>
      <c r="O138" s="9" t="str">
        <f t="shared" si="49"/>
        <v>25</v>
      </c>
      <c r="P138" s="12">
        <f t="shared" si="43"/>
        <v>21.802777777777777</v>
      </c>
      <c r="Q138" s="8">
        <f t="shared" si="50"/>
        <v>1</v>
      </c>
      <c r="R138" s="9" t="str">
        <f t="shared" si="51"/>
        <v>+09</v>
      </c>
      <c r="S138" s="9" t="str">
        <f t="shared" si="52"/>
        <v>53</v>
      </c>
      <c r="T138" s="9" t="str">
        <f t="shared" si="53"/>
        <v>52</v>
      </c>
      <c r="U138" s="11">
        <f t="shared" si="54"/>
        <v>10.027777777777777</v>
      </c>
      <c r="V138" s="12">
        <f t="shared" si="44"/>
        <v>10.027777777777777</v>
      </c>
    </row>
    <row r="139" spans="1:22" ht="12.75">
      <c r="A139">
        <f t="shared" si="46"/>
        <v>137</v>
      </c>
      <c r="B139" t="s">
        <v>1019</v>
      </c>
      <c r="C139" t="s">
        <v>1020</v>
      </c>
      <c r="F139">
        <v>2.6</v>
      </c>
      <c r="G139" s="17">
        <v>530</v>
      </c>
      <c r="I139" s="2" t="s">
        <v>1021</v>
      </c>
      <c r="J139" s="2" t="s">
        <v>1022</v>
      </c>
      <c r="K139" t="s">
        <v>2068</v>
      </c>
      <c r="M139" s="9" t="str">
        <f aca="true" t="shared" si="55" ref="M139:M170">LEFT(I139,2)</f>
        <v>16</v>
      </c>
      <c r="N139" s="9" t="str">
        <f aca="true" t="shared" si="56" ref="N139:N170">MID(I139,4,2)</f>
        <v>37</v>
      </c>
      <c r="O139" s="9" t="str">
        <f aca="true" t="shared" si="57" ref="O139:O170">MID(I139,7,2)</f>
        <v>23</v>
      </c>
      <c r="P139" s="12">
        <f aca="true" t="shared" si="58" ref="P139:P153">LEFT(I139,2)+((MID(I139,4,2))/60)+((MID(I139,7,2))/360)</f>
        <v>16.680555555555557</v>
      </c>
      <c r="Q139" s="8">
        <f aca="true" t="shared" si="59" ref="Q139:Q170">SIGN(R139)</f>
        <v>-1</v>
      </c>
      <c r="R139" s="9" t="str">
        <f aca="true" t="shared" si="60" ref="R139:R170">LEFT(J139,3)</f>
        <v>-10</v>
      </c>
      <c r="S139" s="9" t="str">
        <f aca="true" t="shared" si="61" ref="S139:S170">MID(J139,5,2)</f>
        <v>34</v>
      </c>
      <c r="T139" s="9" t="str">
        <f aca="true" t="shared" si="62" ref="T139:T170">MID(J139,8,2)</f>
        <v>37</v>
      </c>
      <c r="U139" s="11">
        <f aca="true" t="shared" si="63" ref="U139:U170">ABS(LEFT(J139,3))+(MID(J139,5,2)/60)+(MID(J139,8,2)/360)</f>
        <v>10.669444444444444</v>
      </c>
      <c r="V139" s="12">
        <f aca="true" t="shared" si="64" ref="V139:V153">U139*Q139</f>
        <v>-10.669444444444444</v>
      </c>
    </row>
    <row r="140" spans="1:22" ht="33.75">
      <c r="A140">
        <f t="shared" si="46"/>
        <v>138</v>
      </c>
      <c r="B140" s="5" t="s">
        <v>543</v>
      </c>
      <c r="C140" t="s">
        <v>689</v>
      </c>
      <c r="D140" s="1" t="s">
        <v>1179</v>
      </c>
      <c r="E140" s="13" t="s">
        <v>1186</v>
      </c>
      <c r="F140">
        <v>1.2</v>
      </c>
      <c r="G140" s="17">
        <v>25</v>
      </c>
      <c r="H140">
        <v>17</v>
      </c>
      <c r="I140" s="2" t="s">
        <v>1833</v>
      </c>
      <c r="J140" s="2" t="s">
        <v>1989</v>
      </c>
      <c r="K140" t="s">
        <v>544</v>
      </c>
      <c r="M140" s="9" t="str">
        <f t="shared" si="55"/>
        <v>22</v>
      </c>
      <c r="N140" s="9" t="str">
        <f t="shared" si="56"/>
        <v>57</v>
      </c>
      <c r="O140" s="9" t="str">
        <f t="shared" si="57"/>
        <v>56</v>
      </c>
      <c r="P140" s="12">
        <f t="shared" si="58"/>
        <v>23.105555555555554</v>
      </c>
      <c r="Q140" s="8">
        <f t="shared" si="59"/>
        <v>-1</v>
      </c>
      <c r="R140" s="9" t="str">
        <f t="shared" si="60"/>
        <v>-29</v>
      </c>
      <c r="S140" s="9" t="str">
        <f t="shared" si="61"/>
        <v>35</v>
      </c>
      <c r="T140" s="9" t="str">
        <f t="shared" si="62"/>
        <v>55</v>
      </c>
      <c r="U140" s="11">
        <f t="shared" si="63"/>
        <v>29.73611111111111</v>
      </c>
      <c r="V140" s="12">
        <f t="shared" si="64"/>
        <v>-29.73611111111111</v>
      </c>
    </row>
    <row r="141" spans="1:22" ht="12.75">
      <c r="A141">
        <f t="shared" si="46"/>
        <v>139</v>
      </c>
      <c r="B141" t="s">
        <v>545</v>
      </c>
      <c r="C141" t="s">
        <v>690</v>
      </c>
      <c r="E141" s="13"/>
      <c r="F141">
        <v>3.8</v>
      </c>
      <c r="G141" s="17">
        <v>46</v>
      </c>
      <c r="H141">
        <v>4.9</v>
      </c>
      <c r="I141" s="2" t="s">
        <v>1834</v>
      </c>
      <c r="J141" s="2" t="s">
        <v>1990</v>
      </c>
      <c r="K141" t="s">
        <v>3169</v>
      </c>
      <c r="M141" s="9" t="str">
        <f t="shared" si="55"/>
        <v>03</v>
      </c>
      <c r="N141" s="9" t="str">
        <f t="shared" si="56"/>
        <v>12</v>
      </c>
      <c r="O141" s="9" t="str">
        <f t="shared" si="57"/>
        <v>18</v>
      </c>
      <c r="P141" s="12">
        <f t="shared" si="58"/>
        <v>3.25</v>
      </c>
      <c r="Q141" s="8">
        <f t="shared" si="59"/>
        <v>-1</v>
      </c>
      <c r="R141" s="9" t="str">
        <f t="shared" si="60"/>
        <v>-28</v>
      </c>
      <c r="S141" s="9" t="str">
        <f t="shared" si="61"/>
        <v>57</v>
      </c>
      <c r="T141" s="9" t="str">
        <f t="shared" si="62"/>
        <v>54</v>
      </c>
      <c r="U141" s="11">
        <f t="shared" si="63"/>
        <v>29.099999999999998</v>
      </c>
      <c r="V141" s="12">
        <f t="shared" si="64"/>
        <v>-29.099999999999998</v>
      </c>
    </row>
    <row r="142" spans="1:22" ht="12.75">
      <c r="A142">
        <f t="shared" si="46"/>
        <v>140</v>
      </c>
      <c r="B142" t="s">
        <v>1468</v>
      </c>
      <c r="C142" t="s">
        <v>794</v>
      </c>
      <c r="D142" s="1" t="s">
        <v>1179</v>
      </c>
      <c r="E142" s="13"/>
      <c r="F142">
        <v>4.5</v>
      </c>
      <c r="G142" s="17">
        <v>450</v>
      </c>
      <c r="H142">
        <v>300</v>
      </c>
      <c r="I142" s="2" t="s">
        <v>1835</v>
      </c>
      <c r="J142" s="2" t="s">
        <v>1991</v>
      </c>
      <c r="K142" t="s">
        <v>454</v>
      </c>
      <c r="M142" s="9" t="str">
        <f t="shared" si="55"/>
        <v>23</v>
      </c>
      <c r="N142" s="9" t="str">
        <f t="shared" si="56"/>
        <v>04</v>
      </c>
      <c r="O142" s="9" t="str">
        <f t="shared" si="57"/>
        <v>08</v>
      </c>
      <c r="P142" s="12">
        <f t="shared" si="58"/>
        <v>23.08888888888889</v>
      </c>
      <c r="Q142" s="8">
        <f t="shared" si="59"/>
        <v>1</v>
      </c>
      <c r="R142" s="9" t="str">
        <f t="shared" si="60"/>
        <v>+03</v>
      </c>
      <c r="S142" s="9" t="str">
        <f t="shared" si="61"/>
        <v>50</v>
      </c>
      <c r="T142" s="9" t="str">
        <f t="shared" si="62"/>
        <v>48</v>
      </c>
      <c r="U142" s="11">
        <f t="shared" si="63"/>
        <v>3.966666666666667</v>
      </c>
      <c r="V142" s="12">
        <f t="shared" si="64"/>
        <v>3.966666666666667</v>
      </c>
    </row>
    <row r="143" spans="1:22" ht="12.75">
      <c r="A143">
        <f t="shared" si="46"/>
        <v>141</v>
      </c>
      <c r="B143" t="s">
        <v>546</v>
      </c>
      <c r="C143" t="s">
        <v>827</v>
      </c>
      <c r="D143" s="1" t="s">
        <v>1180</v>
      </c>
      <c r="E143" s="13"/>
      <c r="F143">
        <v>1.6</v>
      </c>
      <c r="G143" s="17">
        <v>88</v>
      </c>
      <c r="H143">
        <v>135</v>
      </c>
      <c r="I143" s="2" t="s">
        <v>1836</v>
      </c>
      <c r="J143" s="2" t="s">
        <v>196</v>
      </c>
      <c r="K143" t="s">
        <v>48</v>
      </c>
      <c r="M143" s="9" t="str">
        <f t="shared" si="55"/>
        <v>12</v>
      </c>
      <c r="N143" s="9" t="str">
        <f t="shared" si="56"/>
        <v>31</v>
      </c>
      <c r="O143" s="9" t="str">
        <f t="shared" si="57"/>
        <v>22</v>
      </c>
      <c r="P143" s="12">
        <f t="shared" si="58"/>
        <v>12.57777777777778</v>
      </c>
      <c r="Q143" s="8">
        <f t="shared" si="59"/>
        <v>-1</v>
      </c>
      <c r="R143" s="9" t="str">
        <f t="shared" si="60"/>
        <v>-57</v>
      </c>
      <c r="S143" s="9" t="str">
        <f t="shared" si="61"/>
        <v>08</v>
      </c>
      <c r="T143" s="9" t="str">
        <f t="shared" si="62"/>
        <v>11</v>
      </c>
      <c r="U143" s="11">
        <f t="shared" si="63"/>
        <v>57.16388888888889</v>
      </c>
      <c r="V143" s="12">
        <f t="shared" si="64"/>
        <v>-57.16388888888889</v>
      </c>
    </row>
    <row r="144" spans="1:22" ht="12.75">
      <c r="A144">
        <f t="shared" si="46"/>
        <v>142</v>
      </c>
      <c r="B144" t="s">
        <v>1469</v>
      </c>
      <c r="C144" t="s">
        <v>885</v>
      </c>
      <c r="D144" s="1" t="s">
        <v>1181</v>
      </c>
      <c r="E144" s="13" t="s">
        <v>1012</v>
      </c>
      <c r="F144">
        <v>4</v>
      </c>
      <c r="G144" s="17">
        <v>3600</v>
      </c>
      <c r="H144">
        <v>20000</v>
      </c>
      <c r="I144" s="2" t="s">
        <v>1837</v>
      </c>
      <c r="J144" s="2" t="s">
        <v>1992</v>
      </c>
      <c r="K144" t="s">
        <v>3161</v>
      </c>
      <c r="M144" s="9" t="str">
        <f t="shared" si="55"/>
        <v>21</v>
      </c>
      <c r="N144" s="9" t="str">
        <f t="shared" si="56"/>
        <v>43</v>
      </c>
      <c r="O144" s="9" t="str">
        <f t="shared" si="57"/>
        <v>39</v>
      </c>
      <c r="P144" s="12">
        <f t="shared" si="58"/>
        <v>21.825</v>
      </c>
      <c r="Q144" s="8">
        <f t="shared" si="59"/>
        <v>1</v>
      </c>
      <c r="R144" s="9" t="str">
        <f t="shared" si="60"/>
        <v>+58</v>
      </c>
      <c r="S144" s="9" t="str">
        <f t="shared" si="61"/>
        <v>48</v>
      </c>
      <c r="T144" s="9" t="str">
        <f t="shared" si="62"/>
        <v>19</v>
      </c>
      <c r="U144" s="11">
        <f t="shared" si="63"/>
        <v>58.852777777777774</v>
      </c>
      <c r="V144" s="12">
        <f t="shared" si="64"/>
        <v>58.852777777777774</v>
      </c>
    </row>
    <row r="145" spans="1:22" ht="25.5">
      <c r="A145">
        <f t="shared" si="46"/>
        <v>143</v>
      </c>
      <c r="B145" s="5" t="s">
        <v>547</v>
      </c>
      <c r="C145" t="s">
        <v>691</v>
      </c>
      <c r="D145" s="1" t="s">
        <v>1182</v>
      </c>
      <c r="E145" s="13" t="s">
        <v>2729</v>
      </c>
      <c r="F145">
        <v>4.3</v>
      </c>
      <c r="G145" s="17">
        <v>45</v>
      </c>
      <c r="H145">
        <v>3</v>
      </c>
      <c r="I145" s="2" t="s">
        <v>1825</v>
      </c>
      <c r="J145" s="2" t="s">
        <v>3012</v>
      </c>
      <c r="K145" t="s">
        <v>3167</v>
      </c>
      <c r="M145" s="9" t="str">
        <f t="shared" si="55"/>
        <v>13</v>
      </c>
      <c r="N145" s="9" t="str">
        <f t="shared" si="56"/>
        <v>10</v>
      </c>
      <c r="O145" s="9" t="str">
        <f t="shared" si="57"/>
        <v>12</v>
      </c>
      <c r="P145" s="12">
        <f t="shared" si="58"/>
        <v>13.2</v>
      </c>
      <c r="Q145" s="8">
        <f t="shared" si="59"/>
        <v>1</v>
      </c>
      <c r="R145" s="9" t="str">
        <f t="shared" si="60"/>
        <v>+17</v>
      </c>
      <c r="S145" s="9" t="str">
        <f t="shared" si="61"/>
        <v>30</v>
      </c>
      <c r="T145" s="9" t="str">
        <f t="shared" si="62"/>
        <v>22</v>
      </c>
      <c r="U145" s="11">
        <f t="shared" si="63"/>
        <v>17.56111111111111</v>
      </c>
      <c r="V145" s="12">
        <f t="shared" si="64"/>
        <v>17.56111111111111</v>
      </c>
    </row>
    <row r="146" spans="1:22" ht="22.5">
      <c r="A146">
        <f>A145+1</f>
        <v>144</v>
      </c>
      <c r="B146" t="s">
        <v>548</v>
      </c>
      <c r="C146" t="s">
        <v>863</v>
      </c>
      <c r="D146" s="1" t="s">
        <v>549</v>
      </c>
      <c r="E146" s="13" t="s">
        <v>2730</v>
      </c>
      <c r="F146">
        <v>3.8</v>
      </c>
      <c r="G146" s="17">
        <v>260</v>
      </c>
      <c r="H146">
        <v>150</v>
      </c>
      <c r="I146" s="2" t="s">
        <v>1838</v>
      </c>
      <c r="J146" s="2" t="s">
        <v>3014</v>
      </c>
      <c r="K146" t="s">
        <v>49</v>
      </c>
      <c r="M146" s="9" t="str">
        <f t="shared" si="55"/>
        <v>11</v>
      </c>
      <c r="N146" s="9" t="str">
        <f t="shared" si="56"/>
        <v>31</v>
      </c>
      <c r="O146" s="9" t="str">
        <f t="shared" si="57"/>
        <v>39</v>
      </c>
      <c r="P146" s="12">
        <f t="shared" si="58"/>
        <v>11.625</v>
      </c>
      <c r="Q146" s="8">
        <f t="shared" si="59"/>
        <v>1</v>
      </c>
      <c r="R146" s="9" t="str">
        <f t="shared" si="60"/>
        <v>+69</v>
      </c>
      <c r="S146" s="9" t="str">
        <f t="shared" si="61"/>
        <v>18</v>
      </c>
      <c r="T146" s="9" t="str">
        <f t="shared" si="62"/>
        <v>13</v>
      </c>
      <c r="U146" s="11">
        <f t="shared" si="63"/>
        <v>69.33611111111111</v>
      </c>
      <c r="V146" s="12">
        <f t="shared" si="64"/>
        <v>69.33611111111111</v>
      </c>
    </row>
    <row r="147" spans="1:22" ht="12.75">
      <c r="A147">
        <f t="shared" si="46"/>
        <v>145</v>
      </c>
      <c r="B147" t="s">
        <v>550</v>
      </c>
      <c r="C147" t="s">
        <v>760</v>
      </c>
      <c r="D147" s="1" t="s">
        <v>551</v>
      </c>
      <c r="E147" s="13" t="s">
        <v>1185</v>
      </c>
      <c r="F147">
        <v>2.5</v>
      </c>
      <c r="G147" s="17">
        <v>72</v>
      </c>
      <c r="H147">
        <v>40</v>
      </c>
      <c r="I147" s="2" t="s">
        <v>2616</v>
      </c>
      <c r="J147" s="2" t="s">
        <v>197</v>
      </c>
      <c r="K147" t="s">
        <v>3149</v>
      </c>
      <c r="M147" s="9" t="str">
        <f t="shared" si="55"/>
        <v>20</v>
      </c>
      <c r="N147" s="9" t="str">
        <f t="shared" si="56"/>
        <v>46</v>
      </c>
      <c r="O147" s="9" t="str">
        <f t="shared" si="57"/>
        <v>24</v>
      </c>
      <c r="P147" s="12">
        <f t="shared" si="58"/>
        <v>20.833333333333332</v>
      </c>
      <c r="Q147" s="8">
        <f t="shared" si="59"/>
        <v>1</v>
      </c>
      <c r="R147" s="9" t="str">
        <f t="shared" si="60"/>
        <v>+33</v>
      </c>
      <c r="S147" s="9" t="str">
        <f t="shared" si="61"/>
        <v>59</v>
      </c>
      <c r="T147" s="9" t="str">
        <f t="shared" si="62"/>
        <v>26</v>
      </c>
      <c r="U147" s="11">
        <f t="shared" si="63"/>
        <v>34.05555555555556</v>
      </c>
      <c r="V147" s="12">
        <f t="shared" si="64"/>
        <v>34.05555555555556</v>
      </c>
    </row>
    <row r="148" spans="1:22" ht="12.75">
      <c r="A148">
        <f t="shared" si="46"/>
        <v>146</v>
      </c>
      <c r="B148" t="s">
        <v>1470</v>
      </c>
      <c r="C148" t="s">
        <v>828</v>
      </c>
      <c r="D148" s="1" t="s">
        <v>1183</v>
      </c>
      <c r="E148" s="13"/>
      <c r="F148">
        <v>2.6</v>
      </c>
      <c r="G148" s="17">
        <v>165</v>
      </c>
      <c r="H148">
        <v>200</v>
      </c>
      <c r="I148" s="2" t="s">
        <v>1839</v>
      </c>
      <c r="J148" s="2" t="s">
        <v>2617</v>
      </c>
      <c r="K148" t="s">
        <v>3151</v>
      </c>
      <c r="M148" s="9" t="str">
        <f t="shared" si="55"/>
        <v>12</v>
      </c>
      <c r="N148" s="9" t="str">
        <f t="shared" si="56"/>
        <v>16</v>
      </c>
      <c r="O148" s="9" t="str">
        <f t="shared" si="57"/>
        <v>01</v>
      </c>
      <c r="P148" s="12">
        <f t="shared" si="58"/>
        <v>12.269444444444446</v>
      </c>
      <c r="Q148" s="8">
        <f t="shared" si="59"/>
        <v>-1</v>
      </c>
      <c r="R148" s="9" t="str">
        <f t="shared" si="60"/>
        <v>-17</v>
      </c>
      <c r="S148" s="9" t="str">
        <f t="shared" si="61"/>
        <v>33</v>
      </c>
      <c r="T148" s="9" t="str">
        <f t="shared" si="62"/>
        <v>54</v>
      </c>
      <c r="U148" s="11">
        <f t="shared" si="63"/>
        <v>17.7</v>
      </c>
      <c r="V148" s="12">
        <f t="shared" si="64"/>
        <v>-17.7</v>
      </c>
    </row>
    <row r="149" spans="1:22" ht="12.75">
      <c r="A149">
        <f t="shared" si="46"/>
        <v>147</v>
      </c>
      <c r="B149" t="s">
        <v>552</v>
      </c>
      <c r="C149" t="s">
        <v>795</v>
      </c>
      <c r="D149" s="1" t="s">
        <v>1184</v>
      </c>
      <c r="E149" s="13"/>
      <c r="F149">
        <v>2.9</v>
      </c>
      <c r="G149" s="17">
        <v>170</v>
      </c>
      <c r="H149">
        <v>150</v>
      </c>
      <c r="I149" s="2" t="s">
        <v>2619</v>
      </c>
      <c r="J149" s="2" t="s">
        <v>2618</v>
      </c>
      <c r="K149" t="s">
        <v>3151</v>
      </c>
      <c r="M149" s="9" t="str">
        <f t="shared" si="55"/>
        <v>07</v>
      </c>
      <c r="N149" s="9" t="str">
        <f t="shared" si="56"/>
        <v>27</v>
      </c>
      <c r="O149" s="9" t="str">
        <f t="shared" si="57"/>
        <v>24</v>
      </c>
      <c r="P149" s="12">
        <f t="shared" si="58"/>
        <v>7.516666666666667</v>
      </c>
      <c r="Q149" s="8">
        <f t="shared" si="59"/>
        <v>1</v>
      </c>
      <c r="R149" s="9" t="str">
        <f t="shared" si="60"/>
        <v>+08</v>
      </c>
      <c r="S149" s="9" t="str">
        <f t="shared" si="61"/>
        <v>16</v>
      </c>
      <c r="T149" s="9" t="str">
        <f t="shared" si="62"/>
        <v>59</v>
      </c>
      <c r="U149" s="11">
        <f t="shared" si="63"/>
        <v>8.430555555555557</v>
      </c>
      <c r="V149" s="12">
        <f t="shared" si="64"/>
        <v>8.430555555555557</v>
      </c>
    </row>
    <row r="150" spans="1:22" ht="12.75">
      <c r="A150">
        <f t="shared" si="46"/>
        <v>148</v>
      </c>
      <c r="B150" t="s">
        <v>1471</v>
      </c>
      <c r="C150" t="s">
        <v>951</v>
      </c>
      <c r="E150" s="13"/>
      <c r="F150">
        <v>4.6</v>
      </c>
      <c r="G150" s="17">
        <v>210</v>
      </c>
      <c r="H150">
        <v>48</v>
      </c>
      <c r="I150" s="2" t="s">
        <v>1840</v>
      </c>
      <c r="J150" s="2" t="s">
        <v>198</v>
      </c>
      <c r="K150" t="s">
        <v>3173</v>
      </c>
      <c r="M150" s="9" t="str">
        <f t="shared" si="55"/>
        <v>03</v>
      </c>
      <c r="N150" s="9" t="str">
        <f t="shared" si="56"/>
        <v>11</v>
      </c>
      <c r="O150" s="9" t="str">
        <f t="shared" si="57"/>
        <v>37</v>
      </c>
      <c r="P150" s="12">
        <f t="shared" si="58"/>
        <v>3.286111111111111</v>
      </c>
      <c r="Q150" s="8">
        <f t="shared" si="59"/>
        <v>1</v>
      </c>
      <c r="R150" s="9" t="str">
        <f t="shared" si="60"/>
        <v>+39</v>
      </c>
      <c r="S150" s="9" t="str">
        <f t="shared" si="61"/>
        <v>37</v>
      </c>
      <c r="T150" s="9" t="str">
        <f t="shared" si="62"/>
        <v>51</v>
      </c>
      <c r="U150" s="11">
        <f t="shared" si="63"/>
        <v>39.75833333333333</v>
      </c>
      <c r="V150" s="12">
        <f t="shared" si="64"/>
        <v>39.75833333333333</v>
      </c>
    </row>
    <row r="151" spans="1:22" ht="12.75">
      <c r="A151">
        <f t="shared" si="46"/>
        <v>149</v>
      </c>
      <c r="B151" t="s">
        <v>1472</v>
      </c>
      <c r="C151" t="s">
        <v>893</v>
      </c>
      <c r="E151" s="13"/>
      <c r="F151">
        <v>4.7</v>
      </c>
      <c r="G151" s="17">
        <v>1100</v>
      </c>
      <c r="H151">
        <v>1200</v>
      </c>
      <c r="I151" s="2" t="s">
        <v>1841</v>
      </c>
      <c r="J151" s="2" t="s">
        <v>155</v>
      </c>
      <c r="K151" t="s">
        <v>50</v>
      </c>
      <c r="M151" s="9" t="str">
        <f t="shared" si="55"/>
        <v>02</v>
      </c>
      <c r="N151" s="9" t="str">
        <f t="shared" si="56"/>
        <v>59</v>
      </c>
      <c r="O151" s="9" t="str">
        <f t="shared" si="57"/>
        <v>05</v>
      </c>
      <c r="P151" s="12">
        <f t="shared" si="58"/>
        <v>2.9972222222222222</v>
      </c>
      <c r="Q151" s="8">
        <f t="shared" si="59"/>
        <v>1</v>
      </c>
      <c r="R151" s="9" t="str">
        <f t="shared" si="60"/>
        <v>+39</v>
      </c>
      <c r="S151" s="9" t="str">
        <f t="shared" si="61"/>
        <v>40</v>
      </c>
      <c r="T151" s="9" t="str">
        <f t="shared" si="62"/>
        <v>59</v>
      </c>
      <c r="U151" s="11">
        <f t="shared" si="63"/>
        <v>39.830555555555556</v>
      </c>
      <c r="V151" s="12">
        <f t="shared" si="64"/>
        <v>39.830555555555556</v>
      </c>
    </row>
    <row r="152" spans="1:22" ht="12.75">
      <c r="A152">
        <f t="shared" si="46"/>
        <v>150</v>
      </c>
      <c r="B152" t="s">
        <v>1473</v>
      </c>
      <c r="C152" t="s">
        <v>846</v>
      </c>
      <c r="E152" s="13"/>
      <c r="F152">
        <v>3.4</v>
      </c>
      <c r="G152" s="17">
        <v>250</v>
      </c>
      <c r="H152">
        <v>200</v>
      </c>
      <c r="I152" s="2" t="s">
        <v>1842</v>
      </c>
      <c r="J152" s="2" t="s">
        <v>2620</v>
      </c>
      <c r="K152" t="s">
        <v>1009</v>
      </c>
      <c r="M152" s="9" t="str">
        <f t="shared" si="55"/>
        <v>03</v>
      </c>
      <c r="N152" s="9" t="str">
        <f t="shared" si="56"/>
        <v>05</v>
      </c>
      <c r="O152" s="9" t="str">
        <f t="shared" si="57"/>
        <v>30</v>
      </c>
      <c r="P152" s="12">
        <f t="shared" si="58"/>
        <v>3.166666666666667</v>
      </c>
      <c r="Q152" s="8">
        <f t="shared" si="59"/>
        <v>1</v>
      </c>
      <c r="R152" s="9" t="str">
        <f t="shared" si="60"/>
        <v>+38</v>
      </c>
      <c r="S152" s="9" t="str">
        <f t="shared" si="61"/>
        <v>51</v>
      </c>
      <c r="T152" s="9" t="str">
        <f t="shared" si="62"/>
        <v>36</v>
      </c>
      <c r="U152" s="11">
        <f t="shared" si="63"/>
        <v>38.95</v>
      </c>
      <c r="V152" s="12">
        <f t="shared" si="64"/>
        <v>38.95</v>
      </c>
    </row>
    <row r="153" spans="1:22" ht="12.75">
      <c r="A153">
        <f t="shared" si="46"/>
        <v>151</v>
      </c>
      <c r="B153" t="s">
        <v>553</v>
      </c>
      <c r="C153" t="s">
        <v>974</v>
      </c>
      <c r="D153" s="1" t="s">
        <v>1187</v>
      </c>
      <c r="E153" s="13" t="s">
        <v>2731</v>
      </c>
      <c r="F153">
        <v>4.8</v>
      </c>
      <c r="G153" s="17">
        <v>1200</v>
      </c>
      <c r="H153">
        <v>1300</v>
      </c>
      <c r="I153" s="2" t="s">
        <v>2622</v>
      </c>
      <c r="J153" s="2" t="s">
        <v>2621</v>
      </c>
      <c r="K153" t="s">
        <v>3156</v>
      </c>
      <c r="M153" s="9" t="str">
        <f t="shared" si="55"/>
        <v>16</v>
      </c>
      <c r="N153" s="9" t="str">
        <f t="shared" si="56"/>
        <v>05</v>
      </c>
      <c r="O153" s="9" t="str">
        <f t="shared" si="57"/>
        <v>41</v>
      </c>
      <c r="P153" s="12">
        <f t="shared" si="58"/>
        <v>16.19722222222222</v>
      </c>
      <c r="Q153" s="8">
        <f t="shared" si="59"/>
        <v>-1</v>
      </c>
      <c r="R153" s="9" t="str">
        <f t="shared" si="60"/>
        <v>-19</v>
      </c>
      <c r="S153" s="9" t="str">
        <f t="shared" si="61"/>
        <v>48</v>
      </c>
      <c r="T153" s="9" t="str">
        <f t="shared" si="62"/>
        <v>55</v>
      </c>
      <c r="U153" s="11">
        <f t="shared" si="63"/>
        <v>19.95277777777778</v>
      </c>
      <c r="V153" s="12">
        <f t="shared" si="64"/>
        <v>-19.95277777777778</v>
      </c>
    </row>
    <row r="154" spans="1:22" ht="12.75">
      <c r="A154">
        <f t="shared" si="46"/>
        <v>152</v>
      </c>
      <c r="B154" t="s">
        <v>554</v>
      </c>
      <c r="C154" t="s">
        <v>776</v>
      </c>
      <c r="D154" s="1" t="s">
        <v>1187</v>
      </c>
      <c r="E154" s="13"/>
      <c r="F154">
        <v>4.1</v>
      </c>
      <c r="G154" s="17">
        <v>72</v>
      </c>
      <c r="H154">
        <v>18</v>
      </c>
      <c r="I154" s="2" t="s">
        <v>1843</v>
      </c>
      <c r="J154" s="2" t="s">
        <v>2623</v>
      </c>
      <c r="K154" t="s">
        <v>51</v>
      </c>
      <c r="M154" s="9" t="str">
        <f t="shared" si="55"/>
        <v>16</v>
      </c>
      <c r="N154" s="9" t="str">
        <f t="shared" si="56"/>
        <v>04</v>
      </c>
      <c r="O154" s="9" t="str">
        <f t="shared" si="57"/>
        <v>36</v>
      </c>
      <c r="P154" s="12">
        <f aca="true" t="shared" si="65" ref="P154:P217">LEFT(I154,2)+((MID(I154,4,2))/60)+((MID(I154,7,2))/360)</f>
        <v>16.166666666666668</v>
      </c>
      <c r="Q154" s="8">
        <f t="shared" si="59"/>
        <v>-1</v>
      </c>
      <c r="R154" s="9" t="str">
        <f t="shared" si="60"/>
        <v>-11</v>
      </c>
      <c r="S154" s="9" t="str">
        <f t="shared" si="61"/>
        <v>23</v>
      </c>
      <c r="T154" s="9" t="str">
        <f t="shared" si="62"/>
        <v>12</v>
      </c>
      <c r="U154" s="11">
        <f t="shared" si="63"/>
        <v>11.416666666666666</v>
      </c>
      <c r="V154" s="12">
        <f aca="true" t="shared" si="66" ref="V154:V217">U154*Q154</f>
        <v>-11.416666666666666</v>
      </c>
    </row>
    <row r="155" spans="1:22" ht="12.75">
      <c r="A155">
        <f t="shared" si="46"/>
        <v>153</v>
      </c>
      <c r="B155" t="s">
        <v>555</v>
      </c>
      <c r="C155" t="s">
        <v>777</v>
      </c>
      <c r="D155" s="1" t="s">
        <v>556</v>
      </c>
      <c r="E155" s="13" t="s">
        <v>2732</v>
      </c>
      <c r="F155">
        <v>3.7</v>
      </c>
      <c r="G155" s="17">
        <v>112</v>
      </c>
      <c r="H155">
        <v>31</v>
      </c>
      <c r="I155" s="2" t="s">
        <v>1844</v>
      </c>
      <c r="J155" s="2" t="s">
        <v>2628</v>
      </c>
      <c r="K155" t="s">
        <v>3162</v>
      </c>
      <c r="M155" s="9" t="str">
        <f t="shared" si="55"/>
        <v>17</v>
      </c>
      <c r="N155" s="9" t="str">
        <f t="shared" si="56"/>
        <v>53</v>
      </c>
      <c r="O155" s="9" t="str">
        <f t="shared" si="57"/>
        <v>35</v>
      </c>
      <c r="P155" s="12">
        <f t="shared" si="65"/>
        <v>17.980555555555554</v>
      </c>
      <c r="Q155" s="8">
        <f t="shared" si="59"/>
        <v>1</v>
      </c>
      <c r="R155" s="9" t="str">
        <f t="shared" si="60"/>
        <v>+56</v>
      </c>
      <c r="S155" s="9" t="str">
        <f t="shared" si="61"/>
        <v>52</v>
      </c>
      <c r="T155" s="9" t="str">
        <f t="shared" si="62"/>
        <v>29</v>
      </c>
      <c r="U155" s="11">
        <f t="shared" si="63"/>
        <v>56.94722222222222</v>
      </c>
      <c r="V155" s="12">
        <f t="shared" si="66"/>
        <v>56.94722222222222</v>
      </c>
    </row>
    <row r="156" spans="1:22" ht="22.5">
      <c r="A156">
        <f t="shared" si="46"/>
        <v>154</v>
      </c>
      <c r="B156" t="s">
        <v>557</v>
      </c>
      <c r="C156" t="s">
        <v>692</v>
      </c>
      <c r="D156" s="1" t="s">
        <v>558</v>
      </c>
      <c r="E156" s="13" t="s">
        <v>2733</v>
      </c>
      <c r="F156">
        <v>2</v>
      </c>
      <c r="G156" s="17">
        <v>65</v>
      </c>
      <c r="H156">
        <v>53</v>
      </c>
      <c r="I156" s="2" t="s">
        <v>321</v>
      </c>
      <c r="J156" s="2" t="s">
        <v>1993</v>
      </c>
      <c r="K156" s="7" t="s">
        <v>472</v>
      </c>
      <c r="M156" s="9" t="str">
        <f t="shared" si="55"/>
        <v>02</v>
      </c>
      <c r="N156" s="9" t="str">
        <f t="shared" si="56"/>
        <v>07</v>
      </c>
      <c r="O156" s="9" t="str">
        <f t="shared" si="57"/>
        <v>27</v>
      </c>
      <c r="P156" s="12">
        <f t="shared" si="65"/>
        <v>2.191666666666667</v>
      </c>
      <c r="Q156" s="8">
        <f t="shared" si="59"/>
        <v>1</v>
      </c>
      <c r="R156" s="9" t="str">
        <f t="shared" si="60"/>
        <v>+23</v>
      </c>
      <c r="S156" s="9" t="str">
        <f t="shared" si="61"/>
        <v>29</v>
      </c>
      <c r="T156" s="9" t="str">
        <f t="shared" si="62"/>
        <v>13</v>
      </c>
      <c r="U156" s="11">
        <f t="shared" si="63"/>
        <v>23.519444444444446</v>
      </c>
      <c r="V156" s="12">
        <f t="shared" si="66"/>
        <v>23.519444444444446</v>
      </c>
    </row>
    <row r="157" spans="1:22" ht="12.75">
      <c r="A157">
        <f t="shared" si="46"/>
        <v>155</v>
      </c>
      <c r="B157" t="s">
        <v>559</v>
      </c>
      <c r="C157" t="s">
        <v>876</v>
      </c>
      <c r="E157" s="13" t="s">
        <v>3088</v>
      </c>
      <c r="F157">
        <v>2.7</v>
      </c>
      <c r="G157" s="17">
        <v>510</v>
      </c>
      <c r="H157">
        <v>1700</v>
      </c>
      <c r="I157" s="2" t="s">
        <v>1845</v>
      </c>
      <c r="J157" s="2" t="s">
        <v>171</v>
      </c>
      <c r="K157" t="s">
        <v>3148</v>
      </c>
      <c r="M157" s="9" t="str">
        <f t="shared" si="55"/>
        <v>04</v>
      </c>
      <c r="N157" s="9" t="str">
        <f t="shared" si="56"/>
        <v>57</v>
      </c>
      <c r="O157" s="9" t="str">
        <f t="shared" si="57"/>
        <v>19</v>
      </c>
      <c r="P157" s="12">
        <f t="shared" si="65"/>
        <v>5.002777777777778</v>
      </c>
      <c r="Q157" s="8">
        <f t="shared" si="59"/>
        <v>1</v>
      </c>
      <c r="R157" s="9" t="str">
        <f t="shared" si="60"/>
        <v>+33</v>
      </c>
      <c r="S157" s="9" t="str">
        <f t="shared" si="61"/>
        <v>10</v>
      </c>
      <c r="T157" s="9" t="str">
        <f t="shared" si="62"/>
        <v>29</v>
      </c>
      <c r="U157" s="11">
        <f t="shared" si="63"/>
        <v>33.24722222222222</v>
      </c>
      <c r="V157" s="12">
        <f t="shared" si="66"/>
        <v>33.24722222222222</v>
      </c>
    </row>
    <row r="158" spans="1:22" ht="25.5">
      <c r="A158">
        <f t="shared" si="46"/>
        <v>156</v>
      </c>
      <c r="B158" t="s">
        <v>560</v>
      </c>
      <c r="C158" t="s">
        <v>877</v>
      </c>
      <c r="D158" s="1" t="s">
        <v>1188</v>
      </c>
      <c r="E158" s="13" t="s">
        <v>1025</v>
      </c>
      <c r="F158">
        <v>2.7</v>
      </c>
      <c r="G158" s="17">
        <v>1800</v>
      </c>
      <c r="H158">
        <v>19000</v>
      </c>
      <c r="I158" s="2" t="s">
        <v>1846</v>
      </c>
      <c r="J158" s="2" t="s">
        <v>2626</v>
      </c>
      <c r="K158" t="s">
        <v>1026</v>
      </c>
      <c r="M158" s="9" t="str">
        <f t="shared" si="55"/>
        <v>05</v>
      </c>
      <c r="N158" s="9" t="str">
        <f t="shared" si="56"/>
        <v>35</v>
      </c>
      <c r="O158" s="9" t="str">
        <f t="shared" si="57"/>
        <v>40</v>
      </c>
      <c r="P158" s="12">
        <f t="shared" si="65"/>
        <v>5.694444444444444</v>
      </c>
      <c r="Q158" s="8">
        <f t="shared" si="59"/>
        <v>-1</v>
      </c>
      <c r="R158" s="9" t="str">
        <f t="shared" si="60"/>
        <v>-05</v>
      </c>
      <c r="S158" s="9" t="str">
        <f t="shared" si="61"/>
        <v>54</v>
      </c>
      <c r="T158" s="9" t="str">
        <f t="shared" si="62"/>
        <v>09</v>
      </c>
      <c r="U158" s="11">
        <f t="shared" si="63"/>
        <v>5.925000000000001</v>
      </c>
      <c r="V158" s="12">
        <f t="shared" si="66"/>
        <v>-5.925000000000001</v>
      </c>
    </row>
    <row r="159" spans="1:22" ht="12.75">
      <c r="A159">
        <f t="shared" si="46"/>
        <v>157</v>
      </c>
      <c r="B159" t="s">
        <v>1474</v>
      </c>
      <c r="C159" t="s">
        <v>693</v>
      </c>
      <c r="E159" s="13"/>
      <c r="F159">
        <v>2</v>
      </c>
      <c r="G159" s="17">
        <v>190</v>
      </c>
      <c r="H159">
        <v>430</v>
      </c>
      <c r="I159" s="2" t="s">
        <v>448</v>
      </c>
      <c r="J159" s="2" t="s">
        <v>2625</v>
      </c>
      <c r="K159" t="s">
        <v>3148</v>
      </c>
      <c r="M159" s="9" t="str">
        <f t="shared" si="55"/>
        <v>09</v>
      </c>
      <c r="N159" s="9" t="str">
        <f t="shared" si="56"/>
        <v>27</v>
      </c>
      <c r="O159" s="9" t="str">
        <f t="shared" si="57"/>
        <v>48</v>
      </c>
      <c r="P159" s="12">
        <f t="shared" si="65"/>
        <v>9.583333333333332</v>
      </c>
      <c r="Q159" s="8">
        <f t="shared" si="59"/>
        <v>-1</v>
      </c>
      <c r="R159" s="9" t="str">
        <f t="shared" si="60"/>
        <v>-08</v>
      </c>
      <c r="S159" s="9" t="str">
        <f t="shared" si="61"/>
        <v>40</v>
      </c>
      <c r="T159" s="9" t="str">
        <f t="shared" si="62"/>
        <v>27</v>
      </c>
      <c r="U159" s="11">
        <f t="shared" si="63"/>
        <v>8.741666666666665</v>
      </c>
      <c r="V159" s="12">
        <f t="shared" si="66"/>
        <v>-8.741666666666665</v>
      </c>
    </row>
    <row r="160" spans="1:22" ht="12.75">
      <c r="A160">
        <f t="shared" si="46"/>
        <v>158</v>
      </c>
      <c r="B160" t="s">
        <v>561</v>
      </c>
      <c r="C160" t="s">
        <v>739</v>
      </c>
      <c r="E160" s="13"/>
      <c r="F160">
        <v>3.4</v>
      </c>
      <c r="G160" s="17">
        <v>81</v>
      </c>
      <c r="H160">
        <v>22</v>
      </c>
      <c r="I160" s="2" t="s">
        <v>1847</v>
      </c>
      <c r="J160" s="2" t="s">
        <v>2627</v>
      </c>
      <c r="K160" t="s">
        <v>3145</v>
      </c>
      <c r="M160" s="9" t="str">
        <f t="shared" si="55"/>
        <v>13</v>
      </c>
      <c r="N160" s="9" t="str">
        <f t="shared" si="56"/>
        <v>34</v>
      </c>
      <c r="O160" s="9" t="str">
        <f t="shared" si="57"/>
        <v>54</v>
      </c>
      <c r="P160" s="12">
        <f t="shared" si="65"/>
        <v>13.716666666666667</v>
      </c>
      <c r="Q160" s="8">
        <f t="shared" si="59"/>
        <v>0</v>
      </c>
      <c r="R160" s="9" t="str">
        <f t="shared" si="60"/>
        <v>-00</v>
      </c>
      <c r="S160" s="9" t="str">
        <f t="shared" si="61"/>
        <v>37</v>
      </c>
      <c r="T160" s="9" t="str">
        <f t="shared" si="62"/>
        <v>05</v>
      </c>
      <c r="U160" s="11">
        <f t="shared" si="63"/>
        <v>0.6305555555555555</v>
      </c>
      <c r="V160" s="12">
        <f t="shared" si="66"/>
        <v>0</v>
      </c>
    </row>
    <row r="161" spans="1:22" ht="12.75">
      <c r="A161">
        <f t="shared" si="46"/>
        <v>159</v>
      </c>
      <c r="B161" t="s">
        <v>1475</v>
      </c>
      <c r="C161" t="s">
        <v>740</v>
      </c>
      <c r="D161" s="1" t="s">
        <v>1189</v>
      </c>
      <c r="E161" s="13" t="s">
        <v>2734</v>
      </c>
      <c r="F161">
        <v>3.8</v>
      </c>
      <c r="G161" s="17">
        <v>905</v>
      </c>
      <c r="H161">
        <v>1960</v>
      </c>
      <c r="I161" s="2" t="s">
        <v>289</v>
      </c>
      <c r="J161" s="2" t="s">
        <v>2624</v>
      </c>
      <c r="K161" t="s">
        <v>3173</v>
      </c>
      <c r="M161" s="9" t="str">
        <f t="shared" si="55"/>
        <v>05</v>
      </c>
      <c r="N161" s="9" t="str">
        <f t="shared" si="56"/>
        <v>02</v>
      </c>
      <c r="O161" s="9" t="str">
        <f t="shared" si="57"/>
        <v>49</v>
      </c>
      <c r="P161" s="12">
        <f t="shared" si="65"/>
        <v>5.169444444444444</v>
      </c>
      <c r="Q161" s="8">
        <f t="shared" si="59"/>
        <v>1</v>
      </c>
      <c r="R161" s="9" t="str">
        <f t="shared" si="60"/>
        <v>+41</v>
      </c>
      <c r="S161" s="9" t="str">
        <f t="shared" si="61"/>
        <v>04</v>
      </c>
      <c r="T161" s="9" t="str">
        <f t="shared" si="62"/>
        <v>60</v>
      </c>
      <c r="U161" s="11">
        <f t="shared" si="63"/>
        <v>41.233333333333334</v>
      </c>
      <c r="V161" s="12">
        <f t="shared" si="66"/>
        <v>41.233333333333334</v>
      </c>
    </row>
    <row r="162" spans="1:22" ht="12.75">
      <c r="A162">
        <f t="shared" si="46"/>
        <v>160</v>
      </c>
      <c r="B162" t="s">
        <v>1476</v>
      </c>
      <c r="C162" t="s">
        <v>726</v>
      </c>
      <c r="D162" s="1" t="s">
        <v>1189</v>
      </c>
      <c r="E162" s="13"/>
      <c r="F162">
        <v>3.2</v>
      </c>
      <c r="G162" s="17">
        <v>212</v>
      </c>
      <c r="H162">
        <v>184</v>
      </c>
      <c r="I162" s="2" t="s">
        <v>1848</v>
      </c>
      <c r="J162" s="2" t="s">
        <v>3015</v>
      </c>
      <c r="K162" t="s">
        <v>52</v>
      </c>
      <c r="M162" s="9" t="str">
        <f t="shared" si="55"/>
        <v>05</v>
      </c>
      <c r="N162" s="9" t="str">
        <f t="shared" si="56"/>
        <v>06</v>
      </c>
      <c r="O162" s="9" t="str">
        <f t="shared" si="57"/>
        <v>51</v>
      </c>
      <c r="P162" s="12">
        <f t="shared" si="65"/>
        <v>5.241666666666666</v>
      </c>
      <c r="Q162" s="8">
        <f t="shared" si="59"/>
        <v>1</v>
      </c>
      <c r="R162" s="9" t="str">
        <f t="shared" si="60"/>
        <v>+41</v>
      </c>
      <c r="S162" s="9" t="str">
        <f t="shared" si="61"/>
        <v>14</v>
      </c>
      <c r="T162" s="9" t="str">
        <f t="shared" si="62"/>
        <v>29</v>
      </c>
      <c r="U162" s="11">
        <f t="shared" si="63"/>
        <v>41.31388888888889</v>
      </c>
      <c r="V162" s="12">
        <f t="shared" si="66"/>
        <v>41.31388888888889</v>
      </c>
    </row>
    <row r="163" spans="1:22" ht="22.5">
      <c r="A163">
        <f t="shared" si="46"/>
        <v>161</v>
      </c>
      <c r="B163" t="s">
        <v>562</v>
      </c>
      <c r="C163" t="s">
        <v>741</v>
      </c>
      <c r="D163" s="1" t="s">
        <v>1190</v>
      </c>
      <c r="E163" s="13" t="s">
        <v>2735</v>
      </c>
      <c r="F163">
        <v>3.4</v>
      </c>
      <c r="G163" s="17">
        <v>180</v>
      </c>
      <c r="H163">
        <v>107</v>
      </c>
      <c r="I163" s="2" t="s">
        <v>1849</v>
      </c>
      <c r="J163" s="2" t="s">
        <v>2629</v>
      </c>
      <c r="K163" t="s">
        <v>3151</v>
      </c>
      <c r="M163" s="9" t="str">
        <f t="shared" si="55"/>
        <v>22</v>
      </c>
      <c r="N163" s="9" t="str">
        <f t="shared" si="56"/>
        <v>41</v>
      </c>
      <c r="O163" s="9" t="str">
        <f t="shared" si="57"/>
        <v>42</v>
      </c>
      <c r="P163" s="12">
        <f t="shared" si="65"/>
        <v>22.8</v>
      </c>
      <c r="Q163" s="8">
        <f t="shared" si="59"/>
        <v>1</v>
      </c>
      <c r="R163" s="9" t="str">
        <f t="shared" si="60"/>
        <v>+10</v>
      </c>
      <c r="S163" s="9" t="str">
        <f t="shared" si="61"/>
        <v>51</v>
      </c>
      <c r="T163" s="9" t="str">
        <f t="shared" si="62"/>
        <v>27</v>
      </c>
      <c r="U163" s="11">
        <f t="shared" si="63"/>
        <v>10.924999999999999</v>
      </c>
      <c r="V163" s="12">
        <f t="shared" si="66"/>
        <v>10.924999999999999</v>
      </c>
    </row>
    <row r="164" spans="1:22" ht="12.75">
      <c r="A164">
        <f t="shared" si="46"/>
        <v>162</v>
      </c>
      <c r="B164" t="s">
        <v>1477</v>
      </c>
      <c r="C164" t="s">
        <v>829</v>
      </c>
      <c r="E164" s="13"/>
      <c r="F164">
        <v>3.7</v>
      </c>
      <c r="G164" s="17">
        <v>265</v>
      </c>
      <c r="H164">
        <v>180</v>
      </c>
      <c r="I164" s="2" t="s">
        <v>1850</v>
      </c>
      <c r="J164" s="2" t="s">
        <v>2630</v>
      </c>
      <c r="K164" t="s">
        <v>3173</v>
      </c>
      <c r="M164" s="9" t="str">
        <f t="shared" si="55"/>
        <v>04</v>
      </c>
      <c r="N164" s="9" t="str">
        <f t="shared" si="56"/>
        <v>20</v>
      </c>
      <c r="O164" s="9" t="str">
        <f t="shared" si="57"/>
        <v>04</v>
      </c>
      <c r="P164" s="12">
        <f t="shared" si="65"/>
        <v>4.344444444444444</v>
      </c>
      <c r="Q164" s="8">
        <f t="shared" si="59"/>
        <v>1</v>
      </c>
      <c r="R164" s="9" t="str">
        <f t="shared" si="60"/>
        <v>+15</v>
      </c>
      <c r="S164" s="9" t="str">
        <f t="shared" si="61"/>
        <v>38</v>
      </c>
      <c r="T164" s="9" t="str">
        <f t="shared" si="62"/>
        <v>30</v>
      </c>
      <c r="U164" s="11">
        <f t="shared" si="63"/>
        <v>15.716666666666667</v>
      </c>
      <c r="V164" s="12">
        <f t="shared" si="66"/>
        <v>15.716666666666667</v>
      </c>
    </row>
    <row r="165" spans="1:22" ht="12.75">
      <c r="A165">
        <f t="shared" si="46"/>
        <v>163</v>
      </c>
      <c r="B165" t="s">
        <v>1478</v>
      </c>
      <c r="C165" t="s">
        <v>907</v>
      </c>
      <c r="E165" s="13"/>
      <c r="F165">
        <v>3.8</v>
      </c>
      <c r="G165" s="17">
        <v>160</v>
      </c>
      <c r="H165">
        <v>60</v>
      </c>
      <c r="I165" s="2" t="s">
        <v>263</v>
      </c>
      <c r="J165" s="2" t="s">
        <v>1994</v>
      </c>
      <c r="K165" t="s">
        <v>3173</v>
      </c>
      <c r="M165" s="9" t="str">
        <f t="shared" si="55"/>
        <v>04</v>
      </c>
      <c r="N165" s="9" t="str">
        <f t="shared" si="56"/>
        <v>23</v>
      </c>
      <c r="O165" s="9" t="str">
        <f t="shared" si="57"/>
        <v>13</v>
      </c>
      <c r="P165" s="12">
        <f t="shared" si="65"/>
        <v>4.419444444444445</v>
      </c>
      <c r="Q165" s="8">
        <f t="shared" si="59"/>
        <v>1</v>
      </c>
      <c r="R165" s="9" t="str">
        <f t="shared" si="60"/>
        <v>+17</v>
      </c>
      <c r="S165" s="9" t="str">
        <f t="shared" si="61"/>
        <v>33</v>
      </c>
      <c r="T165" s="9" t="str">
        <f t="shared" si="62"/>
        <v>22</v>
      </c>
      <c r="U165" s="11">
        <f t="shared" si="63"/>
        <v>17.61111111111111</v>
      </c>
      <c r="V165" s="12">
        <f t="shared" si="66"/>
        <v>17.61111111111111</v>
      </c>
    </row>
    <row r="166" spans="1:22" ht="12.75">
      <c r="A166">
        <f t="shared" si="46"/>
        <v>164</v>
      </c>
      <c r="B166" t="s">
        <v>563</v>
      </c>
      <c r="C166" t="s">
        <v>761</v>
      </c>
      <c r="D166" s="1" t="s">
        <v>1191</v>
      </c>
      <c r="E166" s="13" t="s">
        <v>2736</v>
      </c>
      <c r="F166">
        <v>2.5</v>
      </c>
      <c r="G166" s="17">
        <v>210</v>
      </c>
      <c r="H166">
        <v>35</v>
      </c>
      <c r="I166" s="2" t="s">
        <v>264</v>
      </c>
      <c r="J166" s="2" t="s">
        <v>2631</v>
      </c>
      <c r="K166" t="s">
        <v>3167</v>
      </c>
      <c r="M166" s="9" t="str">
        <f t="shared" si="55"/>
        <v>14</v>
      </c>
      <c r="N166" s="9" t="str">
        <f t="shared" si="56"/>
        <v>45</v>
      </c>
      <c r="O166" s="9" t="str">
        <f t="shared" si="57"/>
        <v>10</v>
      </c>
      <c r="P166" s="12">
        <f t="shared" si="65"/>
        <v>14.777777777777779</v>
      </c>
      <c r="Q166" s="8">
        <f t="shared" si="59"/>
        <v>1</v>
      </c>
      <c r="R166" s="9" t="str">
        <f t="shared" si="60"/>
        <v>+27</v>
      </c>
      <c r="S166" s="9" t="str">
        <f t="shared" si="61"/>
        <v>03</v>
      </c>
      <c r="T166" s="9" t="str">
        <f t="shared" si="62"/>
        <v>21</v>
      </c>
      <c r="U166" s="11">
        <f t="shared" si="63"/>
        <v>27.108333333333334</v>
      </c>
      <c r="V166" s="12">
        <f t="shared" si="66"/>
        <v>27.108333333333334</v>
      </c>
    </row>
    <row r="167" spans="1:22" ht="12.75">
      <c r="A167">
        <f t="shared" si="46"/>
        <v>165</v>
      </c>
      <c r="B167" t="s">
        <v>564</v>
      </c>
      <c r="C167" t="s">
        <v>960</v>
      </c>
      <c r="D167" s="1" t="s">
        <v>532</v>
      </c>
      <c r="E167" s="13" t="s">
        <v>3065</v>
      </c>
      <c r="F167">
        <v>2.7</v>
      </c>
      <c r="G167" s="17">
        <v>860</v>
      </c>
      <c r="H167">
        <v>4800</v>
      </c>
      <c r="I167" s="2" t="s">
        <v>1851</v>
      </c>
      <c r="J167" s="2" t="s">
        <v>199</v>
      </c>
      <c r="K167" t="s">
        <v>3159</v>
      </c>
      <c r="M167" s="9" t="str">
        <f t="shared" si="55"/>
        <v>17</v>
      </c>
      <c r="N167" s="9" t="str">
        <f t="shared" si="56"/>
        <v>31</v>
      </c>
      <c r="O167" s="9" t="str">
        <f t="shared" si="57"/>
        <v>04</v>
      </c>
      <c r="P167" s="12">
        <f t="shared" si="65"/>
        <v>17.52777777777778</v>
      </c>
      <c r="Q167" s="8">
        <f t="shared" si="59"/>
        <v>-1</v>
      </c>
      <c r="R167" s="9" t="str">
        <f t="shared" si="60"/>
        <v>-37</v>
      </c>
      <c r="S167" s="9" t="str">
        <f t="shared" si="61"/>
        <v>18</v>
      </c>
      <c r="T167" s="9" t="str">
        <f t="shared" si="62"/>
        <v>08</v>
      </c>
      <c r="U167" s="11">
        <f t="shared" si="63"/>
        <v>37.32222222222222</v>
      </c>
      <c r="V167" s="12">
        <f t="shared" si="66"/>
        <v>-37.32222222222222</v>
      </c>
    </row>
    <row r="168" spans="1:22" ht="12.75">
      <c r="A168">
        <f t="shared" si="46"/>
        <v>166</v>
      </c>
      <c r="B168" t="s">
        <v>1479</v>
      </c>
      <c r="C168" t="s">
        <v>952</v>
      </c>
      <c r="D168" s="1" t="s">
        <v>1192</v>
      </c>
      <c r="E168" s="13"/>
      <c r="F168">
        <v>4</v>
      </c>
      <c r="G168" s="17">
        <v>300</v>
      </c>
      <c r="H168">
        <v>190</v>
      </c>
      <c r="I168" s="2" t="s">
        <v>1852</v>
      </c>
      <c r="J168" s="2" t="s">
        <v>1995</v>
      </c>
      <c r="K168" t="s">
        <v>2072</v>
      </c>
      <c r="M168" s="9" t="str">
        <f t="shared" si="55"/>
        <v>16</v>
      </c>
      <c r="N168" s="9" t="str">
        <f t="shared" si="56"/>
        <v>07</v>
      </c>
      <c r="O168" s="9" t="str">
        <f t="shared" si="57"/>
        <v>03</v>
      </c>
      <c r="P168" s="12">
        <f t="shared" si="65"/>
        <v>16.125</v>
      </c>
      <c r="Q168" s="8">
        <f t="shared" si="59"/>
        <v>-1</v>
      </c>
      <c r="R168" s="9" t="str">
        <f t="shared" si="60"/>
        <v>-20</v>
      </c>
      <c r="S168" s="9" t="str">
        <f t="shared" si="61"/>
        <v>40</v>
      </c>
      <c r="T168" s="9" t="str">
        <f t="shared" si="62"/>
        <v>57</v>
      </c>
      <c r="U168" s="11">
        <f t="shared" si="63"/>
        <v>20.825000000000003</v>
      </c>
      <c r="V168" s="12">
        <f t="shared" si="66"/>
        <v>-20.825000000000003</v>
      </c>
    </row>
    <row r="169" spans="1:22" ht="12.75">
      <c r="A169">
        <f t="shared" si="46"/>
        <v>167</v>
      </c>
      <c r="B169" t="s">
        <v>1514</v>
      </c>
      <c r="C169" t="s">
        <v>830</v>
      </c>
      <c r="D169" s="1" t="s">
        <v>1193</v>
      </c>
      <c r="E169" s="13"/>
      <c r="F169">
        <v>3.5</v>
      </c>
      <c r="G169" s="17">
        <v>80</v>
      </c>
      <c r="H169">
        <v>20</v>
      </c>
      <c r="I169" s="2" t="s">
        <v>1853</v>
      </c>
      <c r="J169" s="2" t="s">
        <v>172</v>
      </c>
      <c r="K169" t="s">
        <v>3166</v>
      </c>
      <c r="M169" s="9" t="str">
        <f t="shared" si="55"/>
        <v>02</v>
      </c>
      <c r="N169" s="9" t="str">
        <f t="shared" si="56"/>
        <v>43</v>
      </c>
      <c r="O169" s="9" t="str">
        <f t="shared" si="57"/>
        <v>34</v>
      </c>
      <c r="P169" s="12">
        <f t="shared" si="65"/>
        <v>2.8111111111111113</v>
      </c>
      <c r="Q169" s="8">
        <f t="shared" si="59"/>
        <v>1</v>
      </c>
      <c r="R169" s="9" t="str">
        <f t="shared" si="60"/>
        <v>+03</v>
      </c>
      <c r="S169" s="9" t="str">
        <f t="shared" si="61"/>
        <v>15</v>
      </c>
      <c r="T169" s="9" t="str">
        <f t="shared" si="62"/>
        <v>32</v>
      </c>
      <c r="U169" s="11">
        <f t="shared" si="63"/>
        <v>3.338888888888889</v>
      </c>
      <c r="V169" s="12">
        <f t="shared" si="66"/>
        <v>3.338888888888889</v>
      </c>
    </row>
    <row r="170" spans="1:22" ht="12.75">
      <c r="A170">
        <f t="shared" si="46"/>
        <v>168</v>
      </c>
      <c r="B170" s="5" t="s">
        <v>1515</v>
      </c>
      <c r="C170" t="s">
        <v>953</v>
      </c>
      <c r="D170" s="1" t="s">
        <v>1516</v>
      </c>
      <c r="E170" s="13" t="s">
        <v>3089</v>
      </c>
      <c r="F170">
        <v>4.6</v>
      </c>
      <c r="I170" s="2" t="s">
        <v>1854</v>
      </c>
      <c r="J170" s="2" t="s">
        <v>156</v>
      </c>
      <c r="K170" t="s">
        <v>57</v>
      </c>
      <c r="L170" t="s">
        <v>25</v>
      </c>
      <c r="M170" s="9" t="str">
        <f t="shared" si="55"/>
        <v>16</v>
      </c>
      <c r="N170" s="9" t="str">
        <f t="shared" si="56"/>
        <v>25</v>
      </c>
      <c r="O170" s="9" t="str">
        <f t="shared" si="57"/>
        <v>37</v>
      </c>
      <c r="P170" s="12">
        <f t="shared" si="65"/>
        <v>16.519444444444446</v>
      </c>
      <c r="Q170" s="8">
        <f t="shared" si="59"/>
        <v>1</v>
      </c>
      <c r="R170" s="9" t="str">
        <f t="shared" si="60"/>
        <v>+14</v>
      </c>
      <c r="S170" s="9" t="str">
        <f t="shared" si="61"/>
        <v>01</v>
      </c>
      <c r="T170" s="9" t="str">
        <f t="shared" si="62"/>
        <v>25</v>
      </c>
      <c r="U170" s="11">
        <f t="shared" si="63"/>
        <v>14.086111111111112</v>
      </c>
      <c r="V170" s="12">
        <f t="shared" si="66"/>
        <v>14.086111111111112</v>
      </c>
    </row>
    <row r="171" spans="1:22" ht="12.75">
      <c r="A171">
        <f t="shared" si="46"/>
        <v>169</v>
      </c>
      <c r="B171" t="s">
        <v>1480</v>
      </c>
      <c r="C171" t="s">
        <v>762</v>
      </c>
      <c r="D171" s="1" t="s">
        <v>1194</v>
      </c>
      <c r="E171" s="13"/>
      <c r="F171">
        <v>1.8</v>
      </c>
      <c r="G171" s="17">
        <v>150</v>
      </c>
      <c r="H171">
        <v>330</v>
      </c>
      <c r="I171" s="2" t="s">
        <v>270</v>
      </c>
      <c r="J171" s="2" t="s">
        <v>200</v>
      </c>
      <c r="K171" t="s">
        <v>3161</v>
      </c>
      <c r="M171" s="9" t="str">
        <f aca="true" t="shared" si="67" ref="M171:M195">LEFT(I171,2)</f>
        <v>18</v>
      </c>
      <c r="N171" s="9" t="str">
        <f aca="true" t="shared" si="68" ref="N171:N195">MID(I171,4,2)</f>
        <v>24</v>
      </c>
      <c r="O171" s="9" t="str">
        <f aca="true" t="shared" si="69" ref="O171:O195">MID(I171,7,2)</f>
        <v>28</v>
      </c>
      <c r="P171" s="12">
        <f t="shared" si="65"/>
        <v>18.477777777777778</v>
      </c>
      <c r="Q171" s="8">
        <f aca="true" t="shared" si="70" ref="Q171:Q195">SIGN(R171)</f>
        <v>-1</v>
      </c>
      <c r="R171" s="9" t="str">
        <f aca="true" t="shared" si="71" ref="R171:R195">LEFT(J171,3)</f>
        <v>-34</v>
      </c>
      <c r="S171" s="9" t="str">
        <f aca="true" t="shared" si="72" ref="S171:S195">MID(J171,5,2)</f>
        <v>23</v>
      </c>
      <c r="T171" s="9" t="str">
        <f aca="true" t="shared" si="73" ref="T171:T195">MID(J171,8,2)</f>
        <v>07</v>
      </c>
      <c r="U171" s="11">
        <f aca="true" t="shared" si="74" ref="U171:U195">ABS(LEFT(J171,3))+(MID(J171,5,2)/60)+(MID(J171,8,2)/360)</f>
        <v>34.40277777777778</v>
      </c>
      <c r="V171" s="12">
        <f t="shared" si="66"/>
        <v>-34.40277777777778</v>
      </c>
    </row>
    <row r="172" spans="1:22" ht="12.75">
      <c r="A172">
        <f t="shared" si="46"/>
        <v>170</v>
      </c>
      <c r="B172" t="s">
        <v>1481</v>
      </c>
      <c r="C172" t="s">
        <v>864</v>
      </c>
      <c r="D172" s="1" t="s">
        <v>1195</v>
      </c>
      <c r="E172" s="13"/>
      <c r="F172">
        <v>2.8</v>
      </c>
      <c r="G172" s="17">
        <v>77</v>
      </c>
      <c r="H172">
        <v>33</v>
      </c>
      <c r="I172" s="2" t="s">
        <v>1855</v>
      </c>
      <c r="J172" s="2" t="s">
        <v>1996</v>
      </c>
      <c r="K172" t="s">
        <v>3150</v>
      </c>
      <c r="M172" s="9" t="str">
        <f t="shared" si="67"/>
        <v>18</v>
      </c>
      <c r="N172" s="9" t="str">
        <f t="shared" si="68"/>
        <v>28</v>
      </c>
      <c r="O172" s="9" t="str">
        <f t="shared" si="69"/>
        <v>15</v>
      </c>
      <c r="P172" s="12">
        <f t="shared" si="65"/>
        <v>18.508333333333333</v>
      </c>
      <c r="Q172" s="8">
        <f t="shared" si="70"/>
        <v>-1</v>
      </c>
      <c r="R172" s="9" t="str">
        <f t="shared" si="71"/>
        <v>-25</v>
      </c>
      <c r="S172" s="9" t="str">
        <f t="shared" si="72"/>
        <v>25</v>
      </c>
      <c r="T172" s="9" t="str">
        <f t="shared" si="73"/>
        <v>17</v>
      </c>
      <c r="U172" s="11">
        <f t="shared" si="74"/>
        <v>25.46388888888889</v>
      </c>
      <c r="V172" s="12">
        <f t="shared" si="66"/>
        <v>-25.46388888888889</v>
      </c>
    </row>
    <row r="173" spans="1:22" ht="12.75">
      <c r="A173">
        <f t="shared" si="46"/>
        <v>171</v>
      </c>
      <c r="B173" t="s">
        <v>1482</v>
      </c>
      <c r="C173" t="s">
        <v>908</v>
      </c>
      <c r="D173" s="1" t="s">
        <v>1196</v>
      </c>
      <c r="E173" s="13" t="s">
        <v>1197</v>
      </c>
      <c r="F173">
        <v>2.7</v>
      </c>
      <c r="G173" s="17">
        <v>380</v>
      </c>
      <c r="H173">
        <v>910</v>
      </c>
      <c r="I173" s="2" t="s">
        <v>1856</v>
      </c>
      <c r="J173" s="2" t="s">
        <v>173</v>
      </c>
      <c r="K173" t="s">
        <v>3148</v>
      </c>
      <c r="M173" s="9" t="str">
        <f t="shared" si="67"/>
        <v>18</v>
      </c>
      <c r="N173" s="9" t="str">
        <f t="shared" si="68"/>
        <v>21</v>
      </c>
      <c r="O173" s="9" t="str">
        <f t="shared" si="69"/>
        <v>17</v>
      </c>
      <c r="P173" s="12">
        <f t="shared" si="65"/>
        <v>18.397222222222222</v>
      </c>
      <c r="Q173" s="8">
        <f t="shared" si="70"/>
        <v>-1</v>
      </c>
      <c r="R173" s="9" t="str">
        <f t="shared" si="71"/>
        <v>-29</v>
      </c>
      <c r="S173" s="9" t="str">
        <f t="shared" si="72"/>
        <v>49</v>
      </c>
      <c r="T173" s="9" t="str">
        <f t="shared" si="73"/>
        <v>43</v>
      </c>
      <c r="U173" s="11">
        <f t="shared" si="74"/>
        <v>29.93611111111111</v>
      </c>
      <c r="V173" s="12">
        <f t="shared" si="66"/>
        <v>-29.93611111111111</v>
      </c>
    </row>
    <row r="174" spans="1:22" ht="12.75">
      <c r="A174">
        <f t="shared" si="46"/>
        <v>172</v>
      </c>
      <c r="B174" t="s">
        <v>1483</v>
      </c>
      <c r="C174" t="s">
        <v>848</v>
      </c>
      <c r="D174" s="1" t="s">
        <v>1198</v>
      </c>
      <c r="E174" s="13" t="s">
        <v>1517</v>
      </c>
      <c r="F174">
        <v>3.1</v>
      </c>
      <c r="G174" s="17">
        <v>540</v>
      </c>
      <c r="H174">
        <v>1200</v>
      </c>
      <c r="I174" s="2" t="s">
        <v>1857</v>
      </c>
      <c r="J174" s="2" t="s">
        <v>174</v>
      </c>
      <c r="K174" t="s">
        <v>3159</v>
      </c>
      <c r="M174" s="9" t="str">
        <f t="shared" si="67"/>
        <v>14</v>
      </c>
      <c r="N174" s="9" t="str">
        <f t="shared" si="68"/>
        <v>59</v>
      </c>
      <c r="O174" s="9" t="str">
        <f t="shared" si="69"/>
        <v>26</v>
      </c>
      <c r="P174" s="12">
        <f t="shared" si="65"/>
        <v>15.055555555555555</v>
      </c>
      <c r="Q174" s="8">
        <f t="shared" si="70"/>
        <v>-1</v>
      </c>
      <c r="R174" s="9" t="str">
        <f t="shared" si="71"/>
        <v>-42</v>
      </c>
      <c r="S174" s="9" t="str">
        <f t="shared" si="72"/>
        <v>07</v>
      </c>
      <c r="T174" s="9" t="str">
        <f t="shared" si="73"/>
        <v>24</v>
      </c>
      <c r="U174" s="11">
        <f t="shared" si="74"/>
        <v>42.18333333333334</v>
      </c>
      <c r="V174" s="12">
        <f t="shared" si="66"/>
        <v>-42.18333333333334</v>
      </c>
    </row>
    <row r="175" spans="1:22" ht="12.75">
      <c r="A175">
        <f t="shared" si="46"/>
        <v>173</v>
      </c>
      <c r="B175" t="s">
        <v>1518</v>
      </c>
      <c r="C175" t="s">
        <v>935</v>
      </c>
      <c r="D175" s="1" t="s">
        <v>1199</v>
      </c>
      <c r="E175" s="13" t="s">
        <v>3090</v>
      </c>
      <c r="F175">
        <v>4.4</v>
      </c>
      <c r="G175" s="17">
        <v>16</v>
      </c>
      <c r="H175">
        <v>0.3</v>
      </c>
      <c r="I175" s="2" t="s">
        <v>308</v>
      </c>
      <c r="J175" s="2" t="s">
        <v>241</v>
      </c>
      <c r="K175" t="s">
        <v>3150</v>
      </c>
      <c r="M175" s="9" t="str">
        <f t="shared" si="67"/>
        <v>04</v>
      </c>
      <c r="N175" s="9" t="str">
        <f t="shared" si="68"/>
        <v>15</v>
      </c>
      <c r="O175" s="9" t="str">
        <f t="shared" si="69"/>
        <v>30</v>
      </c>
      <c r="P175" s="12">
        <f t="shared" si="65"/>
        <v>4.333333333333333</v>
      </c>
      <c r="Q175" s="8">
        <f t="shared" si="70"/>
        <v>-1</v>
      </c>
      <c r="R175" s="9" t="str">
        <f t="shared" si="71"/>
        <v>-07</v>
      </c>
      <c r="S175" s="9" t="str">
        <f t="shared" si="72"/>
        <v>38</v>
      </c>
      <c r="T175" s="9" t="str">
        <f t="shared" si="73"/>
        <v>30</v>
      </c>
      <c r="U175" s="11">
        <f t="shared" si="74"/>
        <v>7.716666666666666</v>
      </c>
      <c r="V175" s="12">
        <f t="shared" si="66"/>
        <v>-7.716666666666666</v>
      </c>
    </row>
    <row r="176" spans="1:22" ht="12.75">
      <c r="A176">
        <f t="shared" si="46"/>
        <v>174</v>
      </c>
      <c r="B176" t="s">
        <v>1484</v>
      </c>
      <c r="C176" t="s">
        <v>694</v>
      </c>
      <c r="D176" s="1" t="s">
        <v>1200</v>
      </c>
      <c r="E176" s="13" t="s">
        <v>2737</v>
      </c>
      <c r="F176">
        <v>3.9</v>
      </c>
      <c r="G176" s="17">
        <v>190</v>
      </c>
      <c r="H176">
        <v>70</v>
      </c>
      <c r="I176" s="2" t="s">
        <v>1858</v>
      </c>
      <c r="J176" s="2" t="s">
        <v>157</v>
      </c>
      <c r="K176" t="s">
        <v>3164</v>
      </c>
      <c r="M176" s="9" t="str">
        <f t="shared" si="67"/>
        <v>21</v>
      </c>
      <c r="N176" s="9" t="str">
        <f t="shared" si="68"/>
        <v>16</v>
      </c>
      <c r="O176" s="9" t="str">
        <f t="shared" si="69"/>
        <v>04</v>
      </c>
      <c r="P176" s="12">
        <f t="shared" si="65"/>
        <v>21.27777777777778</v>
      </c>
      <c r="Q176" s="8">
        <f t="shared" si="70"/>
        <v>1</v>
      </c>
      <c r="R176" s="9" t="str">
        <f t="shared" si="71"/>
        <v>+05</v>
      </c>
      <c r="S176" s="9" t="str">
        <f t="shared" si="72"/>
        <v>16</v>
      </c>
      <c r="T176" s="9" t="str">
        <f t="shared" si="73"/>
        <v>05</v>
      </c>
      <c r="U176" s="11">
        <f t="shared" si="74"/>
        <v>5.280555555555556</v>
      </c>
      <c r="V176" s="12">
        <f t="shared" si="66"/>
        <v>5.280555555555556</v>
      </c>
    </row>
    <row r="177" spans="1:22" ht="12.75">
      <c r="A177">
        <f t="shared" si="46"/>
        <v>175</v>
      </c>
      <c r="B177" s="5" t="s">
        <v>1519</v>
      </c>
      <c r="C177" t="s">
        <v>796</v>
      </c>
      <c r="D177" s="1" t="s">
        <v>1520</v>
      </c>
      <c r="E177" s="13" t="s">
        <v>3091</v>
      </c>
      <c r="F177">
        <v>2.1</v>
      </c>
      <c r="G177" s="17">
        <v>126</v>
      </c>
      <c r="H177">
        <v>180</v>
      </c>
      <c r="I177" s="2" t="s">
        <v>1859</v>
      </c>
      <c r="J177" s="2" t="s">
        <v>201</v>
      </c>
      <c r="K177" t="s">
        <v>53</v>
      </c>
      <c r="M177" s="9" t="str">
        <f t="shared" si="67"/>
        <v>14</v>
      </c>
      <c r="N177" s="9" t="str">
        <f t="shared" si="68"/>
        <v>50</v>
      </c>
      <c r="O177" s="9" t="str">
        <f t="shared" si="69"/>
        <v>39</v>
      </c>
      <c r="P177" s="12">
        <f t="shared" si="65"/>
        <v>14.941666666666666</v>
      </c>
      <c r="Q177" s="8">
        <f t="shared" si="70"/>
        <v>1</v>
      </c>
      <c r="R177" s="9" t="str">
        <f t="shared" si="71"/>
        <v>+74</v>
      </c>
      <c r="S177" s="9" t="str">
        <f t="shared" si="72"/>
        <v>08</v>
      </c>
      <c r="T177" s="9" t="str">
        <f t="shared" si="73"/>
        <v>12</v>
      </c>
      <c r="U177" s="11">
        <f t="shared" si="74"/>
        <v>74.16666666666667</v>
      </c>
      <c r="V177" s="12">
        <f t="shared" si="66"/>
        <v>74.16666666666667</v>
      </c>
    </row>
    <row r="178" spans="1:22" ht="12.75">
      <c r="A178">
        <f t="shared" si="46"/>
        <v>176</v>
      </c>
      <c r="B178" t="s">
        <v>1521</v>
      </c>
      <c r="C178" t="s">
        <v>797</v>
      </c>
      <c r="D178" s="1" t="s">
        <v>1201</v>
      </c>
      <c r="E178" s="13" t="s">
        <v>3092</v>
      </c>
      <c r="F178">
        <v>2.8</v>
      </c>
      <c r="G178" s="17">
        <v>148</v>
      </c>
      <c r="H178">
        <v>129</v>
      </c>
      <c r="I178" s="2" t="s">
        <v>279</v>
      </c>
      <c r="J178" s="2" t="s">
        <v>2632</v>
      </c>
      <c r="K178" t="s">
        <v>3153</v>
      </c>
      <c r="M178" s="9" t="str">
        <f t="shared" si="67"/>
        <v>16</v>
      </c>
      <c r="N178" s="9" t="str">
        <f t="shared" si="68"/>
        <v>30</v>
      </c>
      <c r="O178" s="9" t="str">
        <f t="shared" si="69"/>
        <v>24</v>
      </c>
      <c r="P178" s="12">
        <f t="shared" si="65"/>
        <v>16.566666666666666</v>
      </c>
      <c r="Q178" s="8">
        <f t="shared" si="70"/>
        <v>1</v>
      </c>
      <c r="R178" s="9" t="str">
        <f t="shared" si="71"/>
        <v>+21</v>
      </c>
      <c r="S178" s="9" t="str">
        <f t="shared" si="72"/>
        <v>28</v>
      </c>
      <c r="T178" s="9" t="str">
        <f t="shared" si="73"/>
        <v>51</v>
      </c>
      <c r="U178" s="11">
        <f t="shared" si="74"/>
        <v>21.60833333333333</v>
      </c>
      <c r="V178" s="12">
        <f t="shared" si="66"/>
        <v>21.60833333333333</v>
      </c>
    </row>
    <row r="179" spans="1:22" ht="12.75">
      <c r="A179">
        <f t="shared" si="46"/>
        <v>177</v>
      </c>
      <c r="B179" t="s">
        <v>1522</v>
      </c>
      <c r="C179" t="s">
        <v>798</v>
      </c>
      <c r="E179" s="13" t="s">
        <v>1523</v>
      </c>
      <c r="F179">
        <v>2.6</v>
      </c>
      <c r="G179" s="17">
        <v>140</v>
      </c>
      <c r="H179">
        <v>130</v>
      </c>
      <c r="I179" s="2" t="s">
        <v>1860</v>
      </c>
      <c r="J179" s="2" t="s">
        <v>1997</v>
      </c>
      <c r="K179" t="s">
        <v>54</v>
      </c>
      <c r="M179" s="9" t="str">
        <f t="shared" si="67"/>
        <v>12</v>
      </c>
      <c r="N179" s="9" t="str">
        <f t="shared" si="68"/>
        <v>34</v>
      </c>
      <c r="O179" s="9" t="str">
        <f t="shared" si="69"/>
        <v>37</v>
      </c>
      <c r="P179" s="12">
        <f t="shared" si="65"/>
        <v>12.669444444444444</v>
      </c>
      <c r="Q179" s="8">
        <f t="shared" si="70"/>
        <v>-1</v>
      </c>
      <c r="R179" s="9" t="str">
        <f t="shared" si="71"/>
        <v>-23</v>
      </c>
      <c r="S179" s="9" t="str">
        <f t="shared" si="72"/>
        <v>25</v>
      </c>
      <c r="T179" s="9" t="str">
        <f t="shared" si="73"/>
        <v>12</v>
      </c>
      <c r="U179" s="11">
        <f t="shared" si="74"/>
        <v>23.450000000000003</v>
      </c>
      <c r="V179" s="12">
        <f t="shared" si="66"/>
        <v>-23.450000000000003</v>
      </c>
    </row>
    <row r="180" spans="1:22" ht="12.75">
      <c r="A180">
        <f t="shared" si="46"/>
        <v>178</v>
      </c>
      <c r="B180" t="s">
        <v>1524</v>
      </c>
      <c r="C180" t="s">
        <v>958</v>
      </c>
      <c r="D180" s="1" t="s">
        <v>1202</v>
      </c>
      <c r="E180" s="13"/>
      <c r="F180">
        <v>4.9</v>
      </c>
      <c r="G180" s="17">
        <v>100</v>
      </c>
      <c r="H180">
        <v>8</v>
      </c>
      <c r="I180" s="2" t="s">
        <v>322</v>
      </c>
      <c r="J180" s="2" t="s">
        <v>1998</v>
      </c>
      <c r="K180" t="s">
        <v>3175</v>
      </c>
      <c r="L180" t="s">
        <v>3168</v>
      </c>
      <c r="M180" s="9" t="str">
        <f t="shared" si="67"/>
        <v>17</v>
      </c>
      <c r="N180" s="9" t="str">
        <f t="shared" si="68"/>
        <v>32</v>
      </c>
      <c r="O180" s="9" t="str">
        <f t="shared" si="69"/>
        <v>20</v>
      </c>
      <c r="P180" s="12">
        <f t="shared" si="65"/>
        <v>17.588888888888892</v>
      </c>
      <c r="Q180" s="8">
        <f t="shared" si="70"/>
        <v>1</v>
      </c>
      <c r="R180" s="9" t="str">
        <f t="shared" si="71"/>
        <v>+55</v>
      </c>
      <c r="S180" s="9" t="str">
        <f t="shared" si="72"/>
        <v>10</v>
      </c>
      <c r="T180" s="9" t="str">
        <f t="shared" si="73"/>
        <v>21</v>
      </c>
      <c r="U180" s="11">
        <f t="shared" si="74"/>
        <v>55.224999999999994</v>
      </c>
      <c r="V180" s="12">
        <f t="shared" si="66"/>
        <v>55.224999999999994</v>
      </c>
    </row>
    <row r="181" spans="1:22" ht="12.75">
      <c r="A181">
        <f t="shared" si="46"/>
        <v>179</v>
      </c>
      <c r="B181" t="s">
        <v>1525</v>
      </c>
      <c r="C181" t="s">
        <v>957</v>
      </c>
      <c r="D181" s="1" t="s">
        <v>1526</v>
      </c>
      <c r="E181" s="13" t="s">
        <v>3093</v>
      </c>
      <c r="F181">
        <v>2.7</v>
      </c>
      <c r="G181" s="17">
        <v>520</v>
      </c>
      <c r="H181">
        <v>1700</v>
      </c>
      <c r="I181" s="2" t="s">
        <v>1851</v>
      </c>
      <c r="J181" s="2" t="s">
        <v>199</v>
      </c>
      <c r="K181" t="s">
        <v>3159</v>
      </c>
      <c r="M181" s="9" t="str">
        <f t="shared" si="67"/>
        <v>17</v>
      </c>
      <c r="N181" s="9" t="str">
        <f t="shared" si="68"/>
        <v>31</v>
      </c>
      <c r="O181" s="9" t="str">
        <f t="shared" si="69"/>
        <v>04</v>
      </c>
      <c r="P181" s="12">
        <f t="shared" si="65"/>
        <v>17.52777777777778</v>
      </c>
      <c r="Q181" s="8">
        <f t="shared" si="70"/>
        <v>-1</v>
      </c>
      <c r="R181" s="9" t="str">
        <f t="shared" si="71"/>
        <v>-37</v>
      </c>
      <c r="S181" s="9" t="str">
        <f t="shared" si="72"/>
        <v>18</v>
      </c>
      <c r="T181" s="9" t="str">
        <f t="shared" si="73"/>
        <v>08</v>
      </c>
      <c r="U181" s="11">
        <f t="shared" si="74"/>
        <v>37.32222222222222</v>
      </c>
      <c r="V181" s="12">
        <f t="shared" si="66"/>
        <v>-37.32222222222222</v>
      </c>
    </row>
    <row r="182" spans="1:22" ht="12.75">
      <c r="A182">
        <f t="shared" si="46"/>
        <v>180</v>
      </c>
      <c r="B182" t="s">
        <v>1527</v>
      </c>
      <c r="C182" t="s">
        <v>865</v>
      </c>
      <c r="E182" s="13" t="s">
        <v>3094</v>
      </c>
      <c r="F182">
        <v>4.4</v>
      </c>
      <c r="G182" s="17">
        <v>380</v>
      </c>
      <c r="H182">
        <v>230</v>
      </c>
      <c r="I182" s="2" t="s">
        <v>1861</v>
      </c>
      <c r="J182" s="2" t="s">
        <v>3016</v>
      </c>
      <c r="K182" t="s">
        <v>3153</v>
      </c>
      <c r="M182" s="9" t="str">
        <f t="shared" si="67"/>
        <v>17</v>
      </c>
      <c r="N182" s="9" t="str">
        <f t="shared" si="68"/>
        <v>30</v>
      </c>
      <c r="O182" s="9" t="str">
        <f t="shared" si="69"/>
        <v>55</v>
      </c>
      <c r="P182" s="12">
        <f t="shared" si="65"/>
        <v>17.65277777777778</v>
      </c>
      <c r="Q182" s="8">
        <f t="shared" si="70"/>
        <v>1</v>
      </c>
      <c r="R182" s="9" t="str">
        <f t="shared" si="71"/>
        <v>+26</v>
      </c>
      <c r="S182" s="9" t="str">
        <f t="shared" si="72"/>
        <v>06</v>
      </c>
      <c r="T182" s="9" t="str">
        <f t="shared" si="73"/>
        <v>32</v>
      </c>
      <c r="U182" s="11">
        <f t="shared" si="74"/>
        <v>26.18888888888889</v>
      </c>
      <c r="V182" s="12">
        <f t="shared" si="66"/>
        <v>26.18888888888889</v>
      </c>
    </row>
    <row r="183" spans="1:22" ht="25.5">
      <c r="A183">
        <f t="shared" si="46"/>
        <v>181</v>
      </c>
      <c r="B183" t="s">
        <v>1528</v>
      </c>
      <c r="C183" t="s">
        <v>959</v>
      </c>
      <c r="D183" s="1" t="s">
        <v>1203</v>
      </c>
      <c r="E183" s="13"/>
      <c r="F183">
        <v>3.9</v>
      </c>
      <c r="G183" s="17">
        <v>360</v>
      </c>
      <c r="H183">
        <v>280</v>
      </c>
      <c r="I183" s="2" t="s">
        <v>1862</v>
      </c>
      <c r="J183" s="2" t="s">
        <v>202</v>
      </c>
      <c r="K183" t="s">
        <v>3151</v>
      </c>
      <c r="M183" s="9" t="str">
        <f t="shared" si="67"/>
        <v>03</v>
      </c>
      <c r="N183" s="9" t="str">
        <f t="shared" si="68"/>
        <v>46</v>
      </c>
      <c r="O183" s="9" t="str">
        <f t="shared" si="69"/>
        <v>07</v>
      </c>
      <c r="P183" s="12">
        <f t="shared" si="65"/>
        <v>3.786111111111111</v>
      </c>
      <c r="Q183" s="8">
        <f t="shared" si="70"/>
        <v>1</v>
      </c>
      <c r="R183" s="9" t="str">
        <f t="shared" si="71"/>
        <v>+24</v>
      </c>
      <c r="S183" s="9" t="str">
        <f t="shared" si="72"/>
        <v>23</v>
      </c>
      <c r="T183" s="9" t="str">
        <f t="shared" si="73"/>
        <v>04</v>
      </c>
      <c r="U183" s="11">
        <f t="shared" si="74"/>
        <v>24.394444444444446</v>
      </c>
      <c r="V183" s="12">
        <f t="shared" si="66"/>
        <v>24.394444444444446</v>
      </c>
    </row>
    <row r="184" spans="1:22" ht="12.75">
      <c r="A184">
        <f t="shared" si="46"/>
        <v>182</v>
      </c>
      <c r="B184" t="s">
        <v>1529</v>
      </c>
      <c r="C184" t="s">
        <v>659</v>
      </c>
      <c r="E184" s="13"/>
      <c r="F184">
        <v>4.3</v>
      </c>
      <c r="G184" s="17">
        <v>130</v>
      </c>
      <c r="H184">
        <v>25</v>
      </c>
      <c r="I184" s="2" t="s">
        <v>1863</v>
      </c>
      <c r="J184" s="2" t="s">
        <v>1999</v>
      </c>
      <c r="K184" t="s">
        <v>55</v>
      </c>
      <c r="M184" s="9" t="str">
        <f t="shared" si="67"/>
        <v>01</v>
      </c>
      <c r="N184" s="9" t="str">
        <f t="shared" si="68"/>
        <v>11</v>
      </c>
      <c r="O184" s="9" t="str">
        <f t="shared" si="69"/>
        <v>25</v>
      </c>
      <c r="P184" s="12">
        <f t="shared" si="65"/>
        <v>1.2527777777777778</v>
      </c>
      <c r="Q184" s="8">
        <f t="shared" si="70"/>
        <v>1</v>
      </c>
      <c r="R184" s="9" t="str">
        <f t="shared" si="71"/>
        <v>+55</v>
      </c>
      <c r="S184" s="9" t="str">
        <f t="shared" si="72"/>
        <v>10</v>
      </c>
      <c r="T184" s="9" t="str">
        <f t="shared" si="73"/>
        <v>38</v>
      </c>
      <c r="U184" s="11">
        <f t="shared" si="74"/>
        <v>55.27222222222222</v>
      </c>
      <c r="V184" s="12">
        <f t="shared" si="66"/>
        <v>55.27222222222222</v>
      </c>
    </row>
    <row r="185" spans="1:22" ht="12.75">
      <c r="A185">
        <f t="shared" si="46"/>
        <v>183</v>
      </c>
      <c r="B185" t="s">
        <v>1529</v>
      </c>
      <c r="C185" t="s">
        <v>886</v>
      </c>
      <c r="E185" s="13"/>
      <c r="F185">
        <v>5.2</v>
      </c>
      <c r="G185" s="17">
        <v>24</v>
      </c>
      <c r="H185">
        <v>0.4</v>
      </c>
      <c r="I185" s="2" t="s">
        <v>2635</v>
      </c>
      <c r="J185" s="2" t="s">
        <v>3017</v>
      </c>
      <c r="K185" t="s">
        <v>54</v>
      </c>
      <c r="M185" s="9" t="str">
        <f t="shared" si="67"/>
        <v>01</v>
      </c>
      <c r="N185" s="9" t="str">
        <f t="shared" si="68"/>
        <v>08</v>
      </c>
      <c r="O185" s="9" t="str">
        <f t="shared" si="69"/>
        <v>37</v>
      </c>
      <c r="P185" s="12">
        <f t="shared" si="65"/>
        <v>1.2361111111111112</v>
      </c>
      <c r="Q185" s="8">
        <f t="shared" si="70"/>
        <v>1</v>
      </c>
      <c r="R185" s="9" t="str">
        <f t="shared" si="71"/>
        <v>+54</v>
      </c>
      <c r="S185" s="9" t="str">
        <f t="shared" si="72"/>
        <v>56</v>
      </c>
      <c r="T185" s="9" t="str">
        <f t="shared" si="73"/>
        <v>44</v>
      </c>
      <c r="U185" s="11">
        <f t="shared" si="74"/>
        <v>55.05555555555555</v>
      </c>
      <c r="V185" s="12">
        <f t="shared" si="66"/>
        <v>55.05555555555555</v>
      </c>
    </row>
    <row r="186" spans="1:22" ht="12.75">
      <c r="A186">
        <f t="shared" si="46"/>
        <v>184</v>
      </c>
      <c r="B186" t="s">
        <v>1530</v>
      </c>
      <c r="C186" t="s">
        <v>849</v>
      </c>
      <c r="D186" s="1" t="s">
        <v>1204</v>
      </c>
      <c r="E186" s="13" t="s">
        <v>2738</v>
      </c>
      <c r="F186">
        <v>5</v>
      </c>
      <c r="G186" s="17">
        <v>1600</v>
      </c>
      <c r="H186">
        <v>370</v>
      </c>
      <c r="I186" s="2" t="s">
        <v>2633</v>
      </c>
      <c r="J186" s="2" t="s">
        <v>2000</v>
      </c>
      <c r="K186" t="s">
        <v>3153</v>
      </c>
      <c r="M186" s="9" t="str">
        <f t="shared" si="67"/>
        <v>16</v>
      </c>
      <c r="N186" s="9" t="str">
        <f t="shared" si="68"/>
        <v>08</v>
      </c>
      <c r="O186" s="9" t="str">
        <f t="shared" si="69"/>
        <v>16</v>
      </c>
      <c r="P186" s="12">
        <f t="shared" si="65"/>
        <v>16.177777777777777</v>
      </c>
      <c r="Q186" s="8">
        <f t="shared" si="70"/>
        <v>1</v>
      </c>
      <c r="R186" s="9" t="str">
        <f t="shared" si="71"/>
        <v>+17</v>
      </c>
      <c r="S186" s="9" t="str">
        <f t="shared" si="72"/>
        <v>02</v>
      </c>
      <c r="T186" s="9" t="str">
        <f t="shared" si="73"/>
        <v>09</v>
      </c>
      <c r="U186" s="11">
        <f t="shared" si="74"/>
        <v>17.058333333333334</v>
      </c>
      <c r="V186" s="12">
        <f t="shared" si="66"/>
        <v>17.058333333333334</v>
      </c>
    </row>
    <row r="187" spans="1:22" ht="12.75">
      <c r="A187">
        <f t="shared" si="46"/>
        <v>185</v>
      </c>
      <c r="B187" t="s">
        <v>1530</v>
      </c>
      <c r="C187" t="s">
        <v>866</v>
      </c>
      <c r="D187" s="1" t="s">
        <v>1204</v>
      </c>
      <c r="E187" s="13" t="s">
        <v>3095</v>
      </c>
      <c r="F187">
        <v>3.8</v>
      </c>
      <c r="G187" s="17">
        <v>160</v>
      </c>
      <c r="H187">
        <v>62</v>
      </c>
      <c r="I187" s="2" t="s">
        <v>2634</v>
      </c>
      <c r="J187" s="2" t="s">
        <v>242</v>
      </c>
      <c r="K187" t="s">
        <v>3167</v>
      </c>
      <c r="M187" s="9" t="str">
        <f t="shared" si="67"/>
        <v>16</v>
      </c>
      <c r="N187" s="9" t="str">
        <f t="shared" si="68"/>
        <v>31</v>
      </c>
      <c r="O187" s="9" t="str">
        <f t="shared" si="69"/>
        <v>08</v>
      </c>
      <c r="P187" s="12">
        <f t="shared" si="65"/>
        <v>16.538888888888888</v>
      </c>
      <c r="Q187" s="8">
        <f t="shared" si="70"/>
        <v>1</v>
      </c>
      <c r="R187" s="9" t="str">
        <f t="shared" si="71"/>
        <v>+01</v>
      </c>
      <c r="S187" s="9" t="str">
        <f t="shared" si="72"/>
        <v>58</v>
      </c>
      <c r="T187" s="9" t="str">
        <f t="shared" si="73"/>
        <v>28</v>
      </c>
      <c r="U187" s="11">
        <f t="shared" si="74"/>
        <v>2.0444444444444447</v>
      </c>
      <c r="V187" s="12">
        <f t="shared" si="66"/>
        <v>2.0444444444444447</v>
      </c>
    </row>
    <row r="188" spans="1:22" ht="12.75">
      <c r="A188">
        <f t="shared" si="46"/>
        <v>186</v>
      </c>
      <c r="B188" t="s">
        <v>1531</v>
      </c>
      <c r="C188" t="s">
        <v>695</v>
      </c>
      <c r="D188" s="1" t="s">
        <v>488</v>
      </c>
      <c r="E188" s="13"/>
      <c r="F188">
        <v>2.5</v>
      </c>
      <c r="G188" s="17">
        <v>140</v>
      </c>
      <c r="H188">
        <v>150</v>
      </c>
      <c r="I188" s="2" t="s">
        <v>1864</v>
      </c>
      <c r="J188" s="2" t="s">
        <v>2001</v>
      </c>
      <c r="K188" t="s">
        <v>1532</v>
      </c>
      <c r="M188" s="9" t="str">
        <f t="shared" si="67"/>
        <v>23</v>
      </c>
      <c r="N188" s="9" t="str">
        <f t="shared" si="68"/>
        <v>05</v>
      </c>
      <c r="O188" s="9" t="str">
        <f t="shared" si="69"/>
        <v>00</v>
      </c>
      <c r="P188" s="12">
        <f t="shared" si="65"/>
        <v>23.083333333333332</v>
      </c>
      <c r="Q188" s="8">
        <f t="shared" si="70"/>
        <v>1</v>
      </c>
      <c r="R188" s="9" t="str">
        <f t="shared" si="71"/>
        <v>+15</v>
      </c>
      <c r="S188" s="9" t="str">
        <f t="shared" si="72"/>
        <v>13</v>
      </c>
      <c r="T188" s="9" t="str">
        <f t="shared" si="73"/>
        <v>57</v>
      </c>
      <c r="U188" s="11">
        <f t="shared" si="74"/>
        <v>15.375</v>
      </c>
      <c r="V188" s="12">
        <f t="shared" si="66"/>
        <v>15.375</v>
      </c>
    </row>
    <row r="189" spans="1:22" ht="12.75">
      <c r="A189">
        <f t="shared" si="46"/>
        <v>187</v>
      </c>
      <c r="B189" t="s">
        <v>1531</v>
      </c>
      <c r="C189" t="s">
        <v>850</v>
      </c>
      <c r="D189" s="1" t="s">
        <v>1533</v>
      </c>
      <c r="E189" s="13"/>
      <c r="F189">
        <v>2.5</v>
      </c>
      <c r="G189" s="17">
        <v>500</v>
      </c>
      <c r="H189">
        <v>1900</v>
      </c>
      <c r="I189" s="2" t="s">
        <v>2636</v>
      </c>
      <c r="J189" s="2" t="s">
        <v>2002</v>
      </c>
      <c r="K189" t="s">
        <v>1534</v>
      </c>
      <c r="L189" t="s">
        <v>1295</v>
      </c>
      <c r="M189" s="9" t="str">
        <f t="shared" si="67"/>
        <v>09</v>
      </c>
      <c r="N189" s="9" t="str">
        <f t="shared" si="68"/>
        <v>22</v>
      </c>
      <c r="O189" s="9" t="str">
        <f t="shared" si="69"/>
        <v>14</v>
      </c>
      <c r="P189" s="12">
        <f t="shared" si="65"/>
        <v>9.405555555555557</v>
      </c>
      <c r="Q189" s="8">
        <f t="shared" si="70"/>
        <v>-1</v>
      </c>
      <c r="R189" s="9" t="str">
        <f t="shared" si="71"/>
        <v>-55</v>
      </c>
      <c r="S189" s="9" t="str">
        <f t="shared" si="72"/>
        <v>01</v>
      </c>
      <c r="T189" s="9" t="str">
        <f t="shared" si="73"/>
        <v>26</v>
      </c>
      <c r="U189" s="11">
        <f t="shared" si="74"/>
        <v>55.08888888888889</v>
      </c>
      <c r="V189" s="12">
        <f t="shared" si="66"/>
        <v>-55.08888888888889</v>
      </c>
    </row>
    <row r="190" spans="1:22" ht="12.75">
      <c r="A190">
        <f t="shared" si="46"/>
        <v>188</v>
      </c>
      <c r="B190" t="s">
        <v>1535</v>
      </c>
      <c r="C190" t="s">
        <v>727</v>
      </c>
      <c r="D190" s="1" t="s">
        <v>1536</v>
      </c>
      <c r="E190" s="13"/>
      <c r="F190">
        <v>2.9</v>
      </c>
      <c r="G190" s="17">
        <v>280</v>
      </c>
      <c r="H190">
        <v>400</v>
      </c>
      <c r="I190" s="2" t="s">
        <v>1865</v>
      </c>
      <c r="J190" s="2" t="s">
        <v>175</v>
      </c>
      <c r="K190" t="s">
        <v>56</v>
      </c>
      <c r="L190" t="s">
        <v>3168</v>
      </c>
      <c r="M190" s="9" t="str">
        <f t="shared" si="67"/>
        <v>22</v>
      </c>
      <c r="N190" s="9" t="str">
        <f t="shared" si="68"/>
        <v>43</v>
      </c>
      <c r="O190" s="9" t="str">
        <f t="shared" si="69"/>
        <v>14</v>
      </c>
      <c r="P190" s="12">
        <f t="shared" si="65"/>
        <v>22.755555555555553</v>
      </c>
      <c r="Q190" s="8">
        <f t="shared" si="70"/>
        <v>1</v>
      </c>
      <c r="R190" s="9" t="str">
        <f t="shared" si="71"/>
        <v>+30</v>
      </c>
      <c r="S190" s="9" t="str">
        <f t="shared" si="72"/>
        <v>14</v>
      </c>
      <c r="T190" s="9" t="str">
        <f t="shared" si="73"/>
        <v>54</v>
      </c>
      <c r="U190" s="11">
        <f t="shared" si="74"/>
        <v>30.383333333333333</v>
      </c>
      <c r="V190" s="12">
        <f t="shared" si="66"/>
        <v>30.383333333333333</v>
      </c>
    </row>
    <row r="191" spans="1:22" ht="12.75">
      <c r="A191">
        <f t="shared" si="46"/>
        <v>189</v>
      </c>
      <c r="B191" t="s">
        <v>1537</v>
      </c>
      <c r="C191" t="s">
        <v>763</v>
      </c>
      <c r="D191" s="1" t="s">
        <v>1205</v>
      </c>
      <c r="E191" s="13" t="s">
        <v>2739</v>
      </c>
      <c r="F191">
        <v>3</v>
      </c>
      <c r="G191" s="17">
        <v>900</v>
      </c>
      <c r="H191">
        <v>4000</v>
      </c>
      <c r="I191" s="2" t="s">
        <v>1866</v>
      </c>
      <c r="J191" s="2" t="s">
        <v>3018</v>
      </c>
      <c r="K191" t="s">
        <v>3166</v>
      </c>
      <c r="M191" s="9" t="str">
        <f t="shared" si="67"/>
        <v>06</v>
      </c>
      <c r="N191" s="9" t="str">
        <f t="shared" si="68"/>
        <v>44</v>
      </c>
      <c r="O191" s="9" t="str">
        <f t="shared" si="69"/>
        <v>14</v>
      </c>
      <c r="P191" s="12">
        <f t="shared" si="65"/>
        <v>6.772222222222222</v>
      </c>
      <c r="Q191" s="8">
        <f t="shared" si="70"/>
        <v>1</v>
      </c>
      <c r="R191" s="9" t="str">
        <f t="shared" si="71"/>
        <v>+25</v>
      </c>
      <c r="S191" s="9" t="str">
        <f t="shared" si="72"/>
        <v>07</v>
      </c>
      <c r="T191" s="9" t="str">
        <f t="shared" si="73"/>
        <v>41</v>
      </c>
      <c r="U191" s="11">
        <f t="shared" si="74"/>
        <v>25.230555555555554</v>
      </c>
      <c r="V191" s="12">
        <f t="shared" si="66"/>
        <v>25.230555555555554</v>
      </c>
    </row>
    <row r="192" spans="1:22" ht="12.75">
      <c r="A192">
        <f t="shared" si="46"/>
        <v>190</v>
      </c>
      <c r="B192" t="s">
        <v>1538</v>
      </c>
      <c r="C192" t="s">
        <v>909</v>
      </c>
      <c r="D192" s="1" t="s">
        <v>1206</v>
      </c>
      <c r="E192" s="13" t="s">
        <v>3096</v>
      </c>
      <c r="F192">
        <v>3.3</v>
      </c>
      <c r="G192" s="17">
        <v>81</v>
      </c>
      <c r="H192">
        <v>24</v>
      </c>
      <c r="I192" s="2" t="s">
        <v>1867</v>
      </c>
      <c r="J192" s="2" t="s">
        <v>243</v>
      </c>
      <c r="K192" t="s">
        <v>3166</v>
      </c>
      <c r="M192" s="9" t="str">
        <f t="shared" si="67"/>
        <v>12</v>
      </c>
      <c r="N192" s="9" t="str">
        <f t="shared" si="68"/>
        <v>15</v>
      </c>
      <c r="O192" s="9" t="str">
        <f t="shared" si="69"/>
        <v>38</v>
      </c>
      <c r="P192" s="12">
        <f t="shared" si="65"/>
        <v>12.355555555555556</v>
      </c>
      <c r="Q192" s="8">
        <f t="shared" si="70"/>
        <v>1</v>
      </c>
      <c r="R192" s="9" t="str">
        <f t="shared" si="71"/>
        <v>+57</v>
      </c>
      <c r="S192" s="9" t="str">
        <f t="shared" si="72"/>
        <v>00</v>
      </c>
      <c r="T192" s="9" t="str">
        <f t="shared" si="73"/>
        <v>21</v>
      </c>
      <c r="U192" s="11">
        <f t="shared" si="74"/>
        <v>57.05833333333333</v>
      </c>
      <c r="V192" s="12">
        <f t="shared" si="66"/>
        <v>57.05833333333333</v>
      </c>
    </row>
    <row r="193" spans="1:22" ht="12.75">
      <c r="A193">
        <f t="shared" si="46"/>
        <v>191</v>
      </c>
      <c r="B193" t="s">
        <v>1539</v>
      </c>
      <c r="C193" t="s">
        <v>867</v>
      </c>
      <c r="D193" s="1" t="s">
        <v>1207</v>
      </c>
      <c r="E193" s="13" t="s">
        <v>3097</v>
      </c>
      <c r="F193">
        <v>3.4</v>
      </c>
      <c r="G193" s="17">
        <v>2100</v>
      </c>
      <c r="H193">
        <v>12000</v>
      </c>
      <c r="I193" s="2" t="s">
        <v>2638</v>
      </c>
      <c r="J193" s="2" t="s">
        <v>2003</v>
      </c>
      <c r="K193" t="s">
        <v>1018</v>
      </c>
      <c r="L193" t="s">
        <v>21</v>
      </c>
      <c r="M193" s="9" t="str">
        <f t="shared" si="67"/>
        <v>05</v>
      </c>
      <c r="N193" s="9" t="str">
        <f t="shared" si="68"/>
        <v>35</v>
      </c>
      <c r="O193" s="9" t="str">
        <f t="shared" si="69"/>
        <v>25</v>
      </c>
      <c r="P193" s="12">
        <f t="shared" si="65"/>
        <v>5.652777777777778</v>
      </c>
      <c r="Q193" s="8">
        <f t="shared" si="70"/>
        <v>1</v>
      </c>
      <c r="R193" s="9" t="str">
        <f t="shared" si="71"/>
        <v>+09</v>
      </c>
      <c r="S193" s="9" t="str">
        <f t="shared" si="72"/>
        <v>56</v>
      </c>
      <c r="T193" s="9" t="str">
        <f t="shared" si="73"/>
        <v>29</v>
      </c>
      <c r="U193" s="11">
        <f t="shared" si="74"/>
        <v>10.01388888888889</v>
      </c>
      <c r="V193" s="12">
        <f t="shared" si="66"/>
        <v>10.01388888888889</v>
      </c>
    </row>
    <row r="194" spans="1:22" ht="12.75">
      <c r="A194">
        <f t="shared" si="46"/>
        <v>192</v>
      </c>
      <c r="B194" t="s">
        <v>1540</v>
      </c>
      <c r="C194" t="s">
        <v>742</v>
      </c>
      <c r="D194" s="1" t="s">
        <v>1208</v>
      </c>
      <c r="E194" s="13"/>
      <c r="F194">
        <v>4</v>
      </c>
      <c r="G194" s="17">
        <v>1100</v>
      </c>
      <c r="H194">
        <v>2000</v>
      </c>
      <c r="I194" s="2" t="s">
        <v>1868</v>
      </c>
      <c r="J194" s="2" t="s">
        <v>244</v>
      </c>
      <c r="K194" t="s">
        <v>2067</v>
      </c>
      <c r="M194" s="9" t="str">
        <f t="shared" si="67"/>
        <v>07</v>
      </c>
      <c r="N194" s="9" t="str">
        <f t="shared" si="68"/>
        <v>04</v>
      </c>
      <c r="O194" s="9" t="str">
        <f t="shared" si="69"/>
        <v>23</v>
      </c>
      <c r="P194" s="12">
        <f t="shared" si="65"/>
        <v>7.1305555555555555</v>
      </c>
      <c r="Q194" s="8">
        <f t="shared" si="70"/>
        <v>1</v>
      </c>
      <c r="R194" s="9" t="str">
        <f t="shared" si="71"/>
        <v>+20</v>
      </c>
      <c r="S194" s="9" t="str">
        <f t="shared" si="72"/>
        <v>33</v>
      </c>
      <c r="T194" s="9" t="str">
        <f t="shared" si="73"/>
        <v>55</v>
      </c>
      <c r="U194" s="11">
        <f t="shared" si="74"/>
        <v>20.70277777777778</v>
      </c>
      <c r="V194" s="12">
        <f t="shared" si="66"/>
        <v>20.70277777777778</v>
      </c>
    </row>
    <row r="195" spans="1:22" ht="12.75">
      <c r="A195">
        <f aca="true" t="shared" si="75" ref="A195:A258">A194+1</f>
        <v>193</v>
      </c>
      <c r="B195" t="s">
        <v>1541</v>
      </c>
      <c r="C195" t="s">
        <v>696</v>
      </c>
      <c r="D195" s="1" t="s">
        <v>1209</v>
      </c>
      <c r="E195" s="13" t="s">
        <v>2740</v>
      </c>
      <c r="F195">
        <v>2.3</v>
      </c>
      <c r="G195" s="17">
        <v>450</v>
      </c>
      <c r="H195">
        <v>1800</v>
      </c>
      <c r="I195" s="2" t="s">
        <v>2637</v>
      </c>
      <c r="J195" s="2" t="s">
        <v>2004</v>
      </c>
      <c r="K195" t="s">
        <v>3156</v>
      </c>
      <c r="M195" s="9" t="str">
        <f t="shared" si="67"/>
        <v>14</v>
      </c>
      <c r="N195" s="9" t="str">
        <f t="shared" si="68"/>
        <v>42</v>
      </c>
      <c r="O195" s="9" t="str">
        <f t="shared" si="69"/>
        <v>12</v>
      </c>
      <c r="P195" s="12">
        <f t="shared" si="65"/>
        <v>14.733333333333333</v>
      </c>
      <c r="Q195" s="8">
        <f t="shared" si="70"/>
        <v>-1</v>
      </c>
      <c r="R195" s="9" t="str">
        <f t="shared" si="71"/>
        <v>-47</v>
      </c>
      <c r="S195" s="9" t="str">
        <f t="shared" si="72"/>
        <v>24</v>
      </c>
      <c r="T195" s="9" t="str">
        <f t="shared" si="73"/>
        <v>31</v>
      </c>
      <c r="U195" s="11">
        <f t="shared" si="74"/>
        <v>47.48611111111111</v>
      </c>
      <c r="V195" s="12">
        <f t="shared" si="66"/>
        <v>-47.48611111111111</v>
      </c>
    </row>
    <row r="196" spans="1:22" ht="22.5">
      <c r="A196">
        <f t="shared" si="75"/>
        <v>194</v>
      </c>
      <c r="B196" t="s">
        <v>1542</v>
      </c>
      <c r="C196" t="s">
        <v>697</v>
      </c>
      <c r="D196" s="1" t="s">
        <v>1543</v>
      </c>
      <c r="E196" s="13" t="s">
        <v>2741</v>
      </c>
      <c r="F196">
        <v>2.5</v>
      </c>
      <c r="G196" s="17">
        <v>220</v>
      </c>
      <c r="H196">
        <v>365</v>
      </c>
      <c r="I196" s="2" t="s">
        <v>1869</v>
      </c>
      <c r="J196" s="2" t="s">
        <v>2005</v>
      </c>
      <c r="K196" s="6" t="s">
        <v>1544</v>
      </c>
      <c r="M196" s="9" t="str">
        <f aca="true" t="shared" si="76" ref="M196:M259">LEFT(I196,2)</f>
        <v>03</v>
      </c>
      <c r="N196" s="9" t="str">
        <f aca="true" t="shared" si="77" ref="N196:N259">MID(I196,4,2)</f>
        <v>02</v>
      </c>
      <c r="O196" s="9" t="str">
        <f aca="true" t="shared" si="78" ref="O196:O259">MID(I196,7,2)</f>
        <v>32</v>
      </c>
      <c r="P196" s="12">
        <f t="shared" si="65"/>
        <v>3.1222222222222222</v>
      </c>
      <c r="Q196" s="8">
        <f aca="true" t="shared" si="79" ref="Q196:Q259">SIGN(R196)</f>
        <v>1</v>
      </c>
      <c r="R196" s="9" t="str">
        <f aca="true" t="shared" si="80" ref="R196:R218">LEFT(J196,3)</f>
        <v>+04</v>
      </c>
      <c r="S196" s="9" t="str">
        <f aca="true" t="shared" si="81" ref="S196:S218">MID(J196,5,2)</f>
        <v>06</v>
      </c>
      <c r="T196" s="9" t="str">
        <f aca="true" t="shared" si="82" ref="T196:T218">MID(J196,8,2)</f>
        <v>40</v>
      </c>
      <c r="U196" s="11">
        <f aca="true" t="shared" si="83" ref="U196:U218">ABS(LEFT(J196,3))+(MID(J196,5,2)/60)+(MID(J196,8,2)/360)</f>
        <v>4.21111111111111</v>
      </c>
      <c r="V196" s="12">
        <f t="shared" si="66"/>
        <v>4.21111111111111</v>
      </c>
    </row>
    <row r="197" spans="1:22" ht="12.75">
      <c r="A197">
        <f t="shared" si="75"/>
        <v>195</v>
      </c>
      <c r="B197" t="s">
        <v>1545</v>
      </c>
      <c r="C197" t="s">
        <v>799</v>
      </c>
      <c r="D197" s="1" t="s">
        <v>1210</v>
      </c>
      <c r="E197" s="13"/>
      <c r="F197">
        <v>1.9</v>
      </c>
      <c r="G197" s="17">
        <v>82</v>
      </c>
      <c r="H197">
        <v>90</v>
      </c>
      <c r="I197" s="2" t="s">
        <v>2596</v>
      </c>
      <c r="J197" s="2" t="s">
        <v>176</v>
      </c>
      <c r="K197" t="s">
        <v>3157</v>
      </c>
      <c r="M197" s="9" t="str">
        <f t="shared" si="76"/>
        <v>05</v>
      </c>
      <c r="N197" s="9" t="str">
        <f t="shared" si="77"/>
        <v>59</v>
      </c>
      <c r="O197" s="9" t="str">
        <f t="shared" si="78"/>
        <v>53</v>
      </c>
      <c r="P197" s="12">
        <f t="shared" si="65"/>
        <v>6.1305555555555555</v>
      </c>
      <c r="Q197" s="8">
        <f t="shared" si="79"/>
        <v>1</v>
      </c>
      <c r="R197" s="9" t="str">
        <f t="shared" si="80"/>
        <v>+44</v>
      </c>
      <c r="S197" s="9" t="str">
        <f t="shared" si="81"/>
        <v>56</v>
      </c>
      <c r="T197" s="9" t="str">
        <f t="shared" si="82"/>
        <v>52</v>
      </c>
      <c r="U197" s="11">
        <f t="shared" si="83"/>
        <v>45.077777777777776</v>
      </c>
      <c r="V197" s="12">
        <f t="shared" si="66"/>
        <v>45.077777777777776</v>
      </c>
    </row>
    <row r="198" spans="1:22" ht="12.75">
      <c r="A198">
        <f t="shared" si="75"/>
        <v>196</v>
      </c>
      <c r="B198" t="s">
        <v>1546</v>
      </c>
      <c r="C198" t="s">
        <v>868</v>
      </c>
      <c r="E198" s="13"/>
      <c r="F198">
        <v>4.7</v>
      </c>
      <c r="G198" s="17">
        <v>450</v>
      </c>
      <c r="H198">
        <v>200</v>
      </c>
      <c r="I198" s="2" t="s">
        <v>2597</v>
      </c>
      <c r="J198" s="2" t="s">
        <v>2006</v>
      </c>
      <c r="K198" t="s">
        <v>3177</v>
      </c>
      <c r="M198" s="9" t="str">
        <f t="shared" si="76"/>
        <v>02</v>
      </c>
      <c r="N198" s="9" t="str">
        <f t="shared" si="77"/>
        <v>59</v>
      </c>
      <c r="O198" s="9" t="str">
        <f t="shared" si="78"/>
        <v>59</v>
      </c>
      <c r="P198" s="12">
        <f t="shared" si="65"/>
        <v>3.147222222222222</v>
      </c>
      <c r="Q198" s="8">
        <f t="shared" si="79"/>
        <v>1</v>
      </c>
      <c r="R198" s="9" t="str">
        <f t="shared" si="80"/>
        <v>+08</v>
      </c>
      <c r="S198" s="9" t="str">
        <f t="shared" si="81"/>
        <v>55</v>
      </c>
      <c r="T198" s="9" t="str">
        <f t="shared" si="82"/>
        <v>44</v>
      </c>
      <c r="U198" s="11">
        <f t="shared" si="83"/>
        <v>9.038888888888888</v>
      </c>
      <c r="V198" s="12">
        <f t="shared" si="66"/>
        <v>9.038888888888888</v>
      </c>
    </row>
    <row r="199" spans="1:22" ht="12.75">
      <c r="A199">
        <f t="shared" si="75"/>
        <v>197</v>
      </c>
      <c r="B199" t="s">
        <v>1547</v>
      </c>
      <c r="C199" t="s">
        <v>660</v>
      </c>
      <c r="D199" s="1" t="s">
        <v>1211</v>
      </c>
      <c r="E199" s="13"/>
      <c r="F199">
        <v>2.1</v>
      </c>
      <c r="G199" s="17">
        <v>73</v>
      </c>
      <c r="H199">
        <v>60</v>
      </c>
      <c r="I199" s="2" t="s">
        <v>1870</v>
      </c>
      <c r="J199" s="2" t="s">
        <v>2007</v>
      </c>
      <c r="K199" t="s">
        <v>3149</v>
      </c>
      <c r="M199" s="9" t="str">
        <f t="shared" si="76"/>
        <v>14</v>
      </c>
      <c r="N199" s="9" t="str">
        <f t="shared" si="77"/>
        <v>06</v>
      </c>
      <c r="O199" s="9" t="str">
        <f t="shared" si="78"/>
        <v>55</v>
      </c>
      <c r="P199" s="12">
        <f t="shared" si="65"/>
        <v>14.252777777777778</v>
      </c>
      <c r="Q199" s="8">
        <f t="shared" si="79"/>
        <v>-1</v>
      </c>
      <c r="R199" s="9" t="str">
        <f t="shared" si="80"/>
        <v>-36</v>
      </c>
      <c r="S199" s="9" t="str">
        <f t="shared" si="81"/>
        <v>23</v>
      </c>
      <c r="T199" s="9" t="str">
        <f t="shared" si="82"/>
        <v>32</v>
      </c>
      <c r="U199" s="11">
        <f t="shared" si="83"/>
        <v>36.47222222222222</v>
      </c>
      <c r="V199" s="12">
        <f t="shared" si="66"/>
        <v>-36.47222222222222</v>
      </c>
    </row>
    <row r="200" spans="1:22" ht="12.75">
      <c r="A200">
        <f t="shared" si="75"/>
        <v>198</v>
      </c>
      <c r="B200" t="s">
        <v>1548</v>
      </c>
      <c r="C200" t="s">
        <v>778</v>
      </c>
      <c r="D200" s="1" t="s">
        <v>488</v>
      </c>
      <c r="E200" s="13" t="s">
        <v>1016</v>
      </c>
      <c r="F200">
        <v>4.1</v>
      </c>
      <c r="G200" s="17">
        <v>820</v>
      </c>
      <c r="H200">
        <v>1800</v>
      </c>
      <c r="I200" s="2" t="s">
        <v>290</v>
      </c>
      <c r="J200" s="2" t="s">
        <v>245</v>
      </c>
      <c r="K200" t="s">
        <v>1017</v>
      </c>
      <c r="M200" s="9" t="str">
        <f t="shared" si="76"/>
        <v>03</v>
      </c>
      <c r="N200" s="9" t="str">
        <f t="shared" si="77"/>
        <v>59</v>
      </c>
      <c r="O200" s="9" t="str">
        <f t="shared" si="78"/>
        <v>17</v>
      </c>
      <c r="P200" s="12">
        <f t="shared" si="65"/>
        <v>4.030555555555556</v>
      </c>
      <c r="Q200" s="8">
        <f t="shared" si="79"/>
        <v>1</v>
      </c>
      <c r="R200" s="9" t="str">
        <f t="shared" si="80"/>
        <v>+35</v>
      </c>
      <c r="S200" s="9" t="str">
        <f t="shared" si="81"/>
        <v>48</v>
      </c>
      <c r="T200" s="9" t="str">
        <f t="shared" si="82"/>
        <v>21</v>
      </c>
      <c r="U200" s="11">
        <f t="shared" si="83"/>
        <v>35.85833333333333</v>
      </c>
      <c r="V200" s="12">
        <f t="shared" si="66"/>
        <v>35.85833333333333</v>
      </c>
    </row>
    <row r="201" spans="1:22" ht="12.75">
      <c r="A201">
        <f t="shared" si="75"/>
        <v>199</v>
      </c>
      <c r="B201" s="5" t="s">
        <v>1549</v>
      </c>
      <c r="C201" t="s">
        <v>800</v>
      </c>
      <c r="D201" s="1" t="s">
        <v>1550</v>
      </c>
      <c r="E201" s="13"/>
      <c r="F201">
        <v>2.4</v>
      </c>
      <c r="G201" s="17">
        <v>80</v>
      </c>
      <c r="H201">
        <v>55</v>
      </c>
      <c r="I201" s="2" t="s">
        <v>309</v>
      </c>
      <c r="J201" s="2" t="s">
        <v>158</v>
      </c>
      <c r="K201" t="s">
        <v>3155</v>
      </c>
      <c r="M201" s="9" t="str">
        <f t="shared" si="76"/>
        <v>11</v>
      </c>
      <c r="N201" s="9" t="str">
        <f t="shared" si="77"/>
        <v>02</v>
      </c>
      <c r="O201" s="9" t="str">
        <f t="shared" si="78"/>
        <v>06</v>
      </c>
      <c r="P201" s="12">
        <f t="shared" si="65"/>
        <v>11.05</v>
      </c>
      <c r="Q201" s="8">
        <f t="shared" si="79"/>
        <v>1</v>
      </c>
      <c r="R201" s="9" t="str">
        <f t="shared" si="80"/>
        <v>+56</v>
      </c>
      <c r="S201" s="9" t="str">
        <f t="shared" si="81"/>
        <v>21</v>
      </c>
      <c r="T201" s="9" t="str">
        <f t="shared" si="82"/>
        <v>22</v>
      </c>
      <c r="U201" s="11">
        <f t="shared" si="83"/>
        <v>56.41111111111111</v>
      </c>
      <c r="V201" s="12">
        <f t="shared" si="66"/>
        <v>56.41111111111111</v>
      </c>
    </row>
    <row r="202" spans="1:22" ht="33.75">
      <c r="A202">
        <f t="shared" si="75"/>
        <v>200</v>
      </c>
      <c r="B202" t="s">
        <v>1551</v>
      </c>
      <c r="C202" t="s">
        <v>962</v>
      </c>
      <c r="E202" s="13" t="s">
        <v>2742</v>
      </c>
      <c r="F202">
        <v>5.7</v>
      </c>
      <c r="G202" s="17">
        <v>138</v>
      </c>
      <c r="I202" s="2" t="s">
        <v>1871</v>
      </c>
      <c r="J202" s="2" t="s">
        <v>2053</v>
      </c>
      <c r="K202" t="s">
        <v>58</v>
      </c>
      <c r="M202" s="9" t="str">
        <f t="shared" si="76"/>
        <v>14</v>
      </c>
      <c r="N202" s="9" t="str">
        <f t="shared" si="77"/>
        <v>49</v>
      </c>
      <c r="O202" s="9" t="str">
        <f t="shared" si="78"/>
        <v>19</v>
      </c>
      <c r="P202" s="12">
        <f t="shared" si="65"/>
        <v>14.869444444444444</v>
      </c>
      <c r="Q202" s="8">
        <f t="shared" si="79"/>
        <v>1</v>
      </c>
      <c r="R202" s="9" t="str">
        <f t="shared" si="80"/>
        <v>+46</v>
      </c>
      <c r="S202" s="9" t="str">
        <f t="shared" si="81"/>
        <v>06</v>
      </c>
      <c r="T202" s="9" t="str">
        <f t="shared" si="82"/>
        <v>58</v>
      </c>
      <c r="U202" s="11">
        <f t="shared" si="83"/>
        <v>46.26111111111111</v>
      </c>
      <c r="V202" s="12">
        <f t="shared" si="66"/>
        <v>46.26111111111111</v>
      </c>
    </row>
    <row r="203" spans="1:22" ht="25.5">
      <c r="A203">
        <f t="shared" si="75"/>
        <v>201</v>
      </c>
      <c r="B203" t="s">
        <v>1552</v>
      </c>
      <c r="C203" t="s">
        <v>961</v>
      </c>
      <c r="D203" s="1" t="s">
        <v>1212</v>
      </c>
      <c r="E203" s="13"/>
      <c r="F203">
        <v>4.2</v>
      </c>
      <c r="G203" s="17">
        <v>360</v>
      </c>
      <c r="H203">
        <v>218</v>
      </c>
      <c r="I203" s="2" t="s">
        <v>314</v>
      </c>
      <c r="J203" s="2" t="s">
        <v>203</v>
      </c>
      <c r="K203" t="s">
        <v>3177</v>
      </c>
      <c r="M203" s="9" t="str">
        <f t="shared" si="76"/>
        <v>03</v>
      </c>
      <c r="N203" s="9" t="str">
        <f t="shared" si="77"/>
        <v>46</v>
      </c>
      <c r="O203" s="9" t="str">
        <f t="shared" si="78"/>
        <v>37</v>
      </c>
      <c r="P203" s="12">
        <f t="shared" si="65"/>
        <v>3.8694444444444445</v>
      </c>
      <c r="Q203" s="8">
        <f t="shared" si="79"/>
        <v>1</v>
      </c>
      <c r="R203" s="9" t="str">
        <f t="shared" si="80"/>
        <v>+23</v>
      </c>
      <c r="S203" s="9" t="str">
        <f t="shared" si="81"/>
        <v>57</v>
      </c>
      <c r="T203" s="9" t="str">
        <f t="shared" si="82"/>
        <v>54</v>
      </c>
      <c r="U203" s="11">
        <f t="shared" si="83"/>
        <v>24.099999999999998</v>
      </c>
      <c r="V203" s="12">
        <f t="shared" si="66"/>
        <v>24.099999999999998</v>
      </c>
    </row>
    <row r="204" spans="1:22" ht="12.75">
      <c r="A204">
        <f t="shared" si="75"/>
        <v>202</v>
      </c>
      <c r="B204" t="s">
        <v>1553</v>
      </c>
      <c r="C204" t="s">
        <v>973</v>
      </c>
      <c r="D204" s="1" t="s">
        <v>1213</v>
      </c>
      <c r="E204" s="13"/>
      <c r="F204">
        <v>3.9</v>
      </c>
      <c r="G204" s="17">
        <v>200</v>
      </c>
      <c r="H204">
        <v>90</v>
      </c>
      <c r="I204" s="2" t="s">
        <v>1872</v>
      </c>
      <c r="J204" s="2" t="s">
        <v>246</v>
      </c>
      <c r="K204" t="s">
        <v>3155</v>
      </c>
      <c r="L204" t="s">
        <v>1294</v>
      </c>
      <c r="M204" s="9" t="str">
        <f t="shared" si="76"/>
        <v>01</v>
      </c>
      <c r="N204" s="9" t="str">
        <f t="shared" si="77"/>
        <v>53</v>
      </c>
      <c r="O204" s="9" t="str">
        <f t="shared" si="78"/>
        <v>48</v>
      </c>
      <c r="P204" s="12">
        <f t="shared" si="65"/>
        <v>2.0166666666666666</v>
      </c>
      <c r="Q204" s="8">
        <f t="shared" si="79"/>
        <v>1</v>
      </c>
      <c r="R204" s="9" t="str">
        <f t="shared" si="80"/>
        <v>+19</v>
      </c>
      <c r="S204" s="9" t="str">
        <f t="shared" si="81"/>
        <v>19</v>
      </c>
      <c r="T204" s="9" t="str">
        <f t="shared" si="82"/>
        <v>09</v>
      </c>
      <c r="U204" s="11">
        <f t="shared" si="83"/>
        <v>19.341666666666665</v>
      </c>
      <c r="V204" s="12">
        <f t="shared" si="66"/>
        <v>19.341666666666665</v>
      </c>
    </row>
    <row r="205" spans="1:22" ht="12.75">
      <c r="A205">
        <f t="shared" si="75"/>
        <v>203</v>
      </c>
      <c r="B205" t="s">
        <v>1554</v>
      </c>
      <c r="C205" t="s">
        <v>801</v>
      </c>
      <c r="D205" s="1" t="s">
        <v>1214</v>
      </c>
      <c r="E205" s="13"/>
      <c r="F205">
        <v>1.7</v>
      </c>
      <c r="G205" s="17">
        <v>115</v>
      </c>
      <c r="H205">
        <v>210</v>
      </c>
      <c r="I205" s="2" t="s">
        <v>2598</v>
      </c>
      <c r="J205" s="2" t="s">
        <v>3019</v>
      </c>
      <c r="K205" t="s">
        <v>3157</v>
      </c>
      <c r="M205" s="9" t="str">
        <f t="shared" si="76"/>
        <v>09</v>
      </c>
      <c r="N205" s="9" t="str">
        <f t="shared" si="77"/>
        <v>13</v>
      </c>
      <c r="O205" s="9" t="str">
        <f t="shared" si="78"/>
        <v>13</v>
      </c>
      <c r="P205" s="12">
        <f t="shared" si="65"/>
        <v>9.252777777777778</v>
      </c>
      <c r="Q205" s="8">
        <f t="shared" si="79"/>
        <v>-1</v>
      </c>
      <c r="R205" s="9" t="str">
        <f t="shared" si="80"/>
        <v>-69</v>
      </c>
      <c r="S205" s="9" t="str">
        <f t="shared" si="81"/>
        <v>43</v>
      </c>
      <c r="T205" s="9" t="str">
        <f t="shared" si="82"/>
        <v>45</v>
      </c>
      <c r="U205" s="11">
        <f t="shared" si="83"/>
        <v>69.84166666666667</v>
      </c>
      <c r="V205" s="12">
        <f t="shared" si="66"/>
        <v>-69.84166666666667</v>
      </c>
    </row>
    <row r="206" spans="1:22" ht="12.75">
      <c r="A206">
        <f t="shared" si="75"/>
        <v>204</v>
      </c>
      <c r="B206" t="s">
        <v>1555</v>
      </c>
      <c r="C206" t="s">
        <v>802</v>
      </c>
      <c r="D206" s="1" t="s">
        <v>1556</v>
      </c>
      <c r="E206" s="13" t="s">
        <v>3098</v>
      </c>
      <c r="F206">
        <v>1.3</v>
      </c>
      <c r="G206" s="17">
        <v>245</v>
      </c>
      <c r="H206">
        <v>1400</v>
      </c>
      <c r="I206" s="2" t="s">
        <v>2599</v>
      </c>
      <c r="J206" s="2" t="s">
        <v>3020</v>
      </c>
      <c r="K206" t="s">
        <v>3176</v>
      </c>
      <c r="M206" s="9" t="str">
        <f t="shared" si="76"/>
        <v>12</v>
      </c>
      <c r="N206" s="9" t="str">
        <f t="shared" si="77"/>
        <v>47</v>
      </c>
      <c r="O206" s="9" t="str">
        <f t="shared" si="78"/>
        <v>56</v>
      </c>
      <c r="P206" s="12">
        <f t="shared" si="65"/>
        <v>12.938888888888888</v>
      </c>
      <c r="Q206" s="8">
        <f t="shared" si="79"/>
        <v>-1</v>
      </c>
      <c r="R206" s="9" t="str">
        <f t="shared" si="80"/>
        <v>-59</v>
      </c>
      <c r="S206" s="9" t="str">
        <f t="shared" si="81"/>
        <v>42</v>
      </c>
      <c r="T206" s="9" t="str">
        <f t="shared" si="82"/>
        <v>42</v>
      </c>
      <c r="U206" s="11">
        <f t="shared" si="83"/>
        <v>59.81666666666667</v>
      </c>
      <c r="V206" s="12">
        <f t="shared" si="66"/>
        <v>-59.81666666666667</v>
      </c>
    </row>
    <row r="207" spans="1:22" ht="12.75">
      <c r="A207">
        <f t="shared" si="75"/>
        <v>205</v>
      </c>
      <c r="B207" t="s">
        <v>1557</v>
      </c>
      <c r="C207" t="s">
        <v>764</v>
      </c>
      <c r="D207" s="1" t="s">
        <v>1215</v>
      </c>
      <c r="E207" s="13"/>
      <c r="F207">
        <v>3</v>
      </c>
      <c r="G207" s="17">
        <v>300</v>
      </c>
      <c r="H207">
        <v>440</v>
      </c>
      <c r="I207" s="2" t="s">
        <v>1873</v>
      </c>
      <c r="J207" s="2" t="s">
        <v>2008</v>
      </c>
      <c r="K207" t="s">
        <v>3162</v>
      </c>
      <c r="M207" s="9" t="str">
        <f t="shared" si="76"/>
        <v>12</v>
      </c>
      <c r="N207" s="9" t="str">
        <f t="shared" si="77"/>
        <v>10</v>
      </c>
      <c r="O207" s="9" t="str">
        <f t="shared" si="78"/>
        <v>20</v>
      </c>
      <c r="P207" s="12">
        <f t="shared" si="65"/>
        <v>12.222222222222221</v>
      </c>
      <c r="Q207" s="8">
        <f t="shared" si="79"/>
        <v>-1</v>
      </c>
      <c r="R207" s="9" t="str">
        <f t="shared" si="80"/>
        <v>-22</v>
      </c>
      <c r="S207" s="9" t="str">
        <f t="shared" si="81"/>
        <v>38</v>
      </c>
      <c r="T207" s="9" t="str">
        <f t="shared" si="82"/>
        <v>34</v>
      </c>
      <c r="U207" s="11">
        <f t="shared" si="83"/>
        <v>22.727777777777778</v>
      </c>
      <c r="V207" s="12">
        <f t="shared" si="66"/>
        <v>-22.727777777777778</v>
      </c>
    </row>
    <row r="208" spans="1:22" ht="12.75">
      <c r="A208">
        <f t="shared" si="75"/>
        <v>206</v>
      </c>
      <c r="B208" t="s">
        <v>1558</v>
      </c>
      <c r="C208" t="s">
        <v>910</v>
      </c>
      <c r="D208" s="1" t="s">
        <v>1559</v>
      </c>
      <c r="E208" s="13" t="s">
        <v>3099</v>
      </c>
      <c r="F208">
        <v>2.2</v>
      </c>
      <c r="G208" s="17">
        <v>1300</v>
      </c>
      <c r="H208">
        <v>4700</v>
      </c>
      <c r="I208" s="2" t="s">
        <v>1898</v>
      </c>
      <c r="J208" s="2" t="s">
        <v>247</v>
      </c>
      <c r="K208" t="s">
        <v>2068</v>
      </c>
      <c r="M208" s="9" t="str">
        <f t="shared" si="76"/>
        <v>05</v>
      </c>
      <c r="N208" s="9" t="str">
        <f t="shared" si="77"/>
        <v>32</v>
      </c>
      <c r="O208" s="9" t="str">
        <f t="shared" si="78"/>
        <v>15</v>
      </c>
      <c r="P208" s="12">
        <f t="shared" si="65"/>
        <v>5.575</v>
      </c>
      <c r="Q208" s="8">
        <f t="shared" si="79"/>
        <v>0</v>
      </c>
      <c r="R208" s="9" t="str">
        <f t="shared" si="80"/>
        <v>-00</v>
      </c>
      <c r="S208" s="9" t="str">
        <f t="shared" si="81"/>
        <v>17</v>
      </c>
      <c r="T208" s="9" t="str">
        <f t="shared" si="82"/>
        <v>30</v>
      </c>
      <c r="U208" s="11">
        <f t="shared" si="83"/>
        <v>0.36666666666666664</v>
      </c>
      <c r="V208" s="12">
        <f t="shared" si="66"/>
        <v>0</v>
      </c>
    </row>
    <row r="209" spans="1:22" ht="12.75">
      <c r="A209">
        <f t="shared" si="75"/>
        <v>207</v>
      </c>
      <c r="B209" s="5" t="s">
        <v>1560</v>
      </c>
      <c r="C209" t="s">
        <v>936</v>
      </c>
      <c r="D209" s="1" t="s">
        <v>1561</v>
      </c>
      <c r="E209" s="13"/>
      <c r="F209">
        <v>6.5</v>
      </c>
      <c r="G209" s="17">
        <v>200</v>
      </c>
      <c r="H209">
        <v>24</v>
      </c>
      <c r="I209" s="2" t="s">
        <v>271</v>
      </c>
      <c r="J209" s="2" t="s">
        <v>177</v>
      </c>
      <c r="K209" s="7" t="s">
        <v>1562</v>
      </c>
      <c r="L209" t="s">
        <v>1292</v>
      </c>
      <c r="M209" s="9" t="str">
        <f t="shared" si="76"/>
        <v>02</v>
      </c>
      <c r="N209" s="9" t="str">
        <f t="shared" si="77"/>
        <v>19</v>
      </c>
      <c r="O209" s="9" t="str">
        <f t="shared" si="78"/>
        <v>36</v>
      </c>
      <c r="P209" s="12">
        <f t="shared" si="65"/>
        <v>2.4166666666666665</v>
      </c>
      <c r="Q209" s="8">
        <f t="shared" si="79"/>
        <v>-1</v>
      </c>
      <c r="R209" s="9" t="str">
        <f t="shared" si="80"/>
        <v>-02</v>
      </c>
      <c r="S209" s="9" t="str">
        <f t="shared" si="81"/>
        <v>57</v>
      </c>
      <c r="T209" s="9" t="str">
        <f t="shared" si="82"/>
        <v>13</v>
      </c>
      <c r="U209" s="11">
        <f t="shared" si="83"/>
        <v>2.986111111111111</v>
      </c>
      <c r="V209" s="12">
        <f t="shared" si="66"/>
        <v>-2.986111111111111</v>
      </c>
    </row>
    <row r="210" spans="1:22" ht="12.75">
      <c r="A210">
        <f t="shared" si="75"/>
        <v>208</v>
      </c>
      <c r="B210" t="s">
        <v>1563</v>
      </c>
      <c r="C210" t="s">
        <v>803</v>
      </c>
      <c r="D210" s="1" t="s">
        <v>1216</v>
      </c>
      <c r="E210" s="13" t="s">
        <v>1014</v>
      </c>
      <c r="F210">
        <v>2.1</v>
      </c>
      <c r="G210" s="17">
        <v>170</v>
      </c>
      <c r="H210">
        <v>450</v>
      </c>
      <c r="I210" s="2" t="s">
        <v>1899</v>
      </c>
      <c r="J210" s="2" t="s">
        <v>2009</v>
      </c>
      <c r="K210" s="6" t="s">
        <v>468</v>
      </c>
      <c r="M210" s="9" t="str">
        <f t="shared" si="76"/>
        <v>01</v>
      </c>
      <c r="N210" s="9" t="str">
        <f t="shared" si="77"/>
        <v>10</v>
      </c>
      <c r="O210" s="9" t="str">
        <f t="shared" si="78"/>
        <v>01</v>
      </c>
      <c r="P210" s="12">
        <f t="shared" si="65"/>
        <v>1.1694444444444445</v>
      </c>
      <c r="Q210" s="8">
        <f t="shared" si="79"/>
        <v>1</v>
      </c>
      <c r="R210" s="9" t="str">
        <f t="shared" si="80"/>
        <v>+35</v>
      </c>
      <c r="S210" s="9" t="str">
        <f t="shared" si="81"/>
        <v>38</v>
      </c>
      <c r="T210" s="9" t="str">
        <f t="shared" si="82"/>
        <v>52</v>
      </c>
      <c r="U210" s="11">
        <f t="shared" si="83"/>
        <v>35.77777777777778</v>
      </c>
      <c r="V210" s="12">
        <f t="shared" si="66"/>
        <v>35.77777777777778</v>
      </c>
    </row>
    <row r="211" spans="1:22" ht="12.75">
      <c r="A211">
        <f t="shared" si="75"/>
        <v>209</v>
      </c>
      <c r="B211" t="s">
        <v>1564</v>
      </c>
      <c r="C211" t="s">
        <v>732</v>
      </c>
      <c r="E211" s="13"/>
      <c r="F211">
        <v>3.8</v>
      </c>
      <c r="I211" s="2" t="s">
        <v>1900</v>
      </c>
      <c r="J211" s="2" t="s">
        <v>2010</v>
      </c>
      <c r="K211" t="s">
        <v>3148</v>
      </c>
      <c r="M211" s="9" t="str">
        <f t="shared" si="76"/>
        <v>02</v>
      </c>
      <c r="N211" s="9" t="str">
        <f t="shared" si="77"/>
        <v>51</v>
      </c>
      <c r="O211" s="9" t="str">
        <f t="shared" si="78"/>
        <v>04</v>
      </c>
      <c r="P211" s="12">
        <f t="shared" si="65"/>
        <v>2.861111111111111</v>
      </c>
      <c r="Q211" s="8">
        <f t="shared" si="79"/>
        <v>1</v>
      </c>
      <c r="R211" s="9" t="str">
        <f t="shared" si="80"/>
        <v>+55</v>
      </c>
      <c r="S211" s="9" t="str">
        <f t="shared" si="81"/>
        <v>54</v>
      </c>
      <c r="T211" s="9" t="str">
        <f t="shared" si="82"/>
        <v>59</v>
      </c>
      <c r="U211" s="11">
        <f t="shared" si="83"/>
        <v>56.06388888888889</v>
      </c>
      <c r="V211" s="12">
        <f t="shared" si="66"/>
        <v>56.06388888888889</v>
      </c>
    </row>
    <row r="212" spans="1:22" ht="12.75">
      <c r="A212">
        <f t="shared" si="75"/>
        <v>210</v>
      </c>
      <c r="B212" s="5" t="s">
        <v>1565</v>
      </c>
      <c r="C212" t="s">
        <v>698</v>
      </c>
      <c r="D212" s="1" t="s">
        <v>1566</v>
      </c>
      <c r="E212" s="13" t="s">
        <v>2743</v>
      </c>
      <c r="F212">
        <v>1.8</v>
      </c>
      <c r="G212" s="17">
        <v>600</v>
      </c>
      <c r="H212">
        <v>5300</v>
      </c>
      <c r="I212" s="2" t="s">
        <v>1901</v>
      </c>
      <c r="J212" s="2" t="s">
        <v>204</v>
      </c>
      <c r="K212" t="s">
        <v>1567</v>
      </c>
      <c r="L212" t="s">
        <v>3147</v>
      </c>
      <c r="M212" s="9" t="str">
        <f t="shared" si="76"/>
        <v>03</v>
      </c>
      <c r="N212" s="9" t="str">
        <f t="shared" si="77"/>
        <v>24</v>
      </c>
      <c r="O212" s="9" t="str">
        <f t="shared" si="78"/>
        <v>41</v>
      </c>
      <c r="P212" s="12">
        <f t="shared" si="65"/>
        <v>3.513888888888889</v>
      </c>
      <c r="Q212" s="8">
        <f t="shared" si="79"/>
        <v>1</v>
      </c>
      <c r="R212" s="9" t="str">
        <f t="shared" si="80"/>
        <v>+49</v>
      </c>
      <c r="S212" s="9" t="str">
        <f t="shared" si="81"/>
        <v>52</v>
      </c>
      <c r="T212" s="9" t="str">
        <f t="shared" si="82"/>
        <v>43</v>
      </c>
      <c r="U212" s="11">
        <f t="shared" si="83"/>
        <v>49.986111111111114</v>
      </c>
      <c r="V212" s="12">
        <f t="shared" si="66"/>
        <v>49.986111111111114</v>
      </c>
    </row>
    <row r="213" spans="1:22" ht="12.75">
      <c r="A213">
        <f t="shared" si="75"/>
        <v>211</v>
      </c>
      <c r="B213" t="s">
        <v>1568</v>
      </c>
      <c r="C213" t="s">
        <v>804</v>
      </c>
      <c r="D213" s="1" t="s">
        <v>1217</v>
      </c>
      <c r="E213" s="13" t="s">
        <v>3100</v>
      </c>
      <c r="F213">
        <v>2</v>
      </c>
      <c r="G213" s="17">
        <v>500</v>
      </c>
      <c r="H213">
        <v>3000</v>
      </c>
      <c r="I213" s="2" t="s">
        <v>1902</v>
      </c>
      <c r="J213" s="2" t="s">
        <v>2011</v>
      </c>
      <c r="K213" t="s">
        <v>3156</v>
      </c>
      <c r="M213" s="9" t="str">
        <f t="shared" si="76"/>
        <v>06</v>
      </c>
      <c r="N213" s="9" t="str">
        <f t="shared" si="77"/>
        <v>22</v>
      </c>
      <c r="O213" s="9" t="str">
        <f t="shared" si="78"/>
        <v>55</v>
      </c>
      <c r="P213" s="12">
        <f t="shared" si="65"/>
        <v>6.519444444444444</v>
      </c>
      <c r="Q213" s="8">
        <f t="shared" si="79"/>
        <v>-1</v>
      </c>
      <c r="R213" s="9" t="str">
        <f t="shared" si="80"/>
        <v>-17</v>
      </c>
      <c r="S213" s="9" t="str">
        <f t="shared" si="81"/>
        <v>57</v>
      </c>
      <c r="T213" s="9" t="str">
        <f t="shared" si="82"/>
        <v>11</v>
      </c>
      <c r="U213" s="11">
        <f t="shared" si="83"/>
        <v>17.980555555555554</v>
      </c>
      <c r="V213" s="12">
        <f t="shared" si="66"/>
        <v>-17.980555555555554</v>
      </c>
    </row>
    <row r="214" spans="1:22" ht="12.75">
      <c r="A214">
        <f t="shared" si="75"/>
        <v>212</v>
      </c>
      <c r="B214" s="5" t="s">
        <v>1569</v>
      </c>
      <c r="C214" t="s">
        <v>743</v>
      </c>
      <c r="D214" s="1" t="s">
        <v>1218</v>
      </c>
      <c r="E214" s="13" t="s">
        <v>2744</v>
      </c>
      <c r="F214">
        <v>2</v>
      </c>
      <c r="G214" s="17">
        <v>78</v>
      </c>
      <c r="H214">
        <v>60</v>
      </c>
      <c r="I214" s="2" t="s">
        <v>315</v>
      </c>
      <c r="J214" s="2" t="s">
        <v>2012</v>
      </c>
      <c r="K214" t="s">
        <v>3157</v>
      </c>
      <c r="L214" t="s">
        <v>1293</v>
      </c>
      <c r="M214" s="9" t="str">
        <f t="shared" si="76"/>
        <v>13</v>
      </c>
      <c r="N214" s="9" t="str">
        <f t="shared" si="77"/>
        <v>24</v>
      </c>
      <c r="O214" s="9" t="str">
        <f t="shared" si="78"/>
        <v>05</v>
      </c>
      <c r="P214" s="12">
        <f t="shared" si="65"/>
        <v>13.41388888888889</v>
      </c>
      <c r="Q214" s="8">
        <f t="shared" si="79"/>
        <v>1</v>
      </c>
      <c r="R214" s="9" t="str">
        <f t="shared" si="80"/>
        <v>+54</v>
      </c>
      <c r="S214" s="9" t="str">
        <f t="shared" si="81"/>
        <v>54</v>
      </c>
      <c r="T214" s="9" t="str">
        <f t="shared" si="82"/>
        <v>03</v>
      </c>
      <c r="U214" s="11">
        <f t="shared" si="83"/>
        <v>54.90833333333333</v>
      </c>
      <c r="V214" s="12">
        <f t="shared" si="66"/>
        <v>54.90833333333333</v>
      </c>
    </row>
    <row r="215" spans="1:22" ht="12.75">
      <c r="A215">
        <f t="shared" si="75"/>
        <v>213</v>
      </c>
      <c r="B215" t="s">
        <v>1570</v>
      </c>
      <c r="C215" t="s">
        <v>831</v>
      </c>
      <c r="D215" s="1" t="s">
        <v>1219</v>
      </c>
      <c r="E215" s="13"/>
      <c r="F215">
        <v>2.2</v>
      </c>
      <c r="G215" s="17">
        <v>130</v>
      </c>
      <c r="H215">
        <v>170</v>
      </c>
      <c r="I215" s="2" t="s">
        <v>268</v>
      </c>
      <c r="J215" s="2" t="s">
        <v>2013</v>
      </c>
      <c r="K215" t="s">
        <v>2072</v>
      </c>
      <c r="M215" s="9" t="str">
        <f t="shared" si="76"/>
        <v>12</v>
      </c>
      <c r="N215" s="9" t="str">
        <f t="shared" si="77"/>
        <v>41</v>
      </c>
      <c r="O215" s="9" t="str">
        <f t="shared" si="78"/>
        <v>44</v>
      </c>
      <c r="P215" s="12">
        <f t="shared" si="65"/>
        <v>12.805555555555555</v>
      </c>
      <c r="Q215" s="8">
        <f t="shared" si="79"/>
        <v>-1</v>
      </c>
      <c r="R215" s="9" t="str">
        <f t="shared" si="80"/>
        <v>-48</v>
      </c>
      <c r="S215" s="9" t="str">
        <f t="shared" si="81"/>
        <v>58</v>
      </c>
      <c r="T215" s="9" t="str">
        <f t="shared" si="82"/>
        <v>57</v>
      </c>
      <c r="U215" s="11">
        <f t="shared" si="83"/>
        <v>49.125</v>
      </c>
      <c r="V215" s="12">
        <f t="shared" si="66"/>
        <v>-49.125</v>
      </c>
    </row>
    <row r="216" spans="1:22" ht="12.75">
      <c r="A216">
        <f t="shared" si="75"/>
        <v>214</v>
      </c>
      <c r="B216" t="s">
        <v>1571</v>
      </c>
      <c r="C216" t="s">
        <v>832</v>
      </c>
      <c r="D216" s="1" t="s">
        <v>1219</v>
      </c>
      <c r="E216" s="13" t="s">
        <v>2745</v>
      </c>
      <c r="F216">
        <v>4</v>
      </c>
      <c r="G216" s="17">
        <v>370</v>
      </c>
      <c r="H216">
        <v>240</v>
      </c>
      <c r="I216" s="2" t="s">
        <v>1903</v>
      </c>
      <c r="J216" s="2" t="s">
        <v>2639</v>
      </c>
      <c r="K216" t="s">
        <v>3151</v>
      </c>
      <c r="M216" s="9" t="str">
        <f t="shared" si="76"/>
        <v>07</v>
      </c>
      <c r="N216" s="9" t="str">
        <f t="shared" si="77"/>
        <v>03</v>
      </c>
      <c r="O216" s="9" t="str">
        <f t="shared" si="78"/>
        <v>59</v>
      </c>
      <c r="P216" s="12">
        <f t="shared" si="65"/>
        <v>7.213888888888889</v>
      </c>
      <c r="Q216" s="8">
        <f t="shared" si="79"/>
        <v>-1</v>
      </c>
      <c r="R216" s="9" t="str">
        <f t="shared" si="80"/>
        <v>-15</v>
      </c>
      <c r="S216" s="9" t="str">
        <f t="shared" si="81"/>
        <v>38</v>
      </c>
      <c r="T216" s="9" t="str">
        <f t="shared" si="82"/>
        <v>06</v>
      </c>
      <c r="U216" s="11">
        <f t="shared" si="83"/>
        <v>15.65</v>
      </c>
      <c r="V216" s="12">
        <f t="shared" si="66"/>
        <v>-15.65</v>
      </c>
    </row>
    <row r="217" spans="1:22" ht="25.5">
      <c r="A217">
        <f t="shared" si="75"/>
        <v>215</v>
      </c>
      <c r="B217" t="s">
        <v>1572</v>
      </c>
      <c r="C217" t="s">
        <v>728</v>
      </c>
      <c r="D217" s="1" t="s">
        <v>1220</v>
      </c>
      <c r="E217" s="13" t="s">
        <v>3101</v>
      </c>
      <c r="F217">
        <v>2.7</v>
      </c>
      <c r="G217" s="17">
        <v>37</v>
      </c>
      <c r="H217">
        <v>9</v>
      </c>
      <c r="I217" s="2" t="s">
        <v>272</v>
      </c>
      <c r="J217" s="2" t="s">
        <v>178</v>
      </c>
      <c r="K217" t="s">
        <v>3164</v>
      </c>
      <c r="M217" s="9" t="str">
        <f t="shared" si="76"/>
        <v>13</v>
      </c>
      <c r="N217" s="9" t="str">
        <f t="shared" si="77"/>
        <v>54</v>
      </c>
      <c r="O217" s="9" t="str">
        <f t="shared" si="78"/>
        <v>53</v>
      </c>
      <c r="P217" s="12">
        <f t="shared" si="65"/>
        <v>14.047222222222222</v>
      </c>
      <c r="Q217" s="8">
        <f t="shared" si="79"/>
        <v>1</v>
      </c>
      <c r="R217" s="9" t="str">
        <f t="shared" si="80"/>
        <v>+18</v>
      </c>
      <c r="S217" s="9" t="str">
        <f t="shared" si="81"/>
        <v>22</v>
      </c>
      <c r="T217" s="9" t="str">
        <f t="shared" si="82"/>
        <v>31</v>
      </c>
      <c r="U217" s="11">
        <f t="shared" si="83"/>
        <v>18.45277777777778</v>
      </c>
      <c r="V217" s="12">
        <f t="shared" si="66"/>
        <v>18.45277777777778</v>
      </c>
    </row>
    <row r="218" spans="1:22" ht="12.75">
      <c r="A218">
        <f t="shared" si="75"/>
        <v>216</v>
      </c>
      <c r="B218" t="s">
        <v>1573</v>
      </c>
      <c r="C218" t="s">
        <v>937</v>
      </c>
      <c r="D218" s="1" t="s">
        <v>1574</v>
      </c>
      <c r="E218" s="13"/>
      <c r="F218">
        <v>3.4</v>
      </c>
      <c r="G218" s="17">
        <v>185</v>
      </c>
      <c r="H218">
        <v>117</v>
      </c>
      <c r="I218" s="2" t="s">
        <v>269</v>
      </c>
      <c r="J218" s="2" t="s">
        <v>2014</v>
      </c>
      <c r="K218" t="s">
        <v>54</v>
      </c>
      <c r="M218" s="9" t="str">
        <f t="shared" si="76"/>
        <v>08</v>
      </c>
      <c r="N218" s="9" t="str">
        <f t="shared" si="77"/>
        <v>30</v>
      </c>
      <c r="O218" s="9" t="str">
        <f t="shared" si="78"/>
        <v>39</v>
      </c>
      <c r="P218" s="12">
        <f aca="true" t="shared" si="84" ref="P218:P281">LEFT(I218,2)+((MID(I218,4,2))/60)+((MID(I218,7,2))/360)</f>
        <v>8.608333333333333</v>
      </c>
      <c r="Q218" s="8">
        <f t="shared" si="79"/>
        <v>1</v>
      </c>
      <c r="R218" s="9" t="str">
        <f t="shared" si="80"/>
        <v>+60</v>
      </c>
      <c r="S218" s="9" t="str">
        <f t="shared" si="81"/>
        <v>42</v>
      </c>
      <c r="T218" s="9" t="str">
        <f t="shared" si="82"/>
        <v>02</v>
      </c>
      <c r="U218" s="11">
        <f t="shared" si="83"/>
        <v>60.705555555555556</v>
      </c>
      <c r="V218" s="12">
        <f aca="true" t="shared" si="85" ref="V218:V281">U218*Q218</f>
        <v>60.705555555555556</v>
      </c>
    </row>
    <row r="219" spans="1:22" ht="12.75">
      <c r="A219">
        <f t="shared" si="75"/>
        <v>217</v>
      </c>
      <c r="B219" t="s">
        <v>1573</v>
      </c>
      <c r="C219" t="s">
        <v>963</v>
      </c>
      <c r="D219" s="1" t="s">
        <v>1574</v>
      </c>
      <c r="E219" s="13"/>
      <c r="F219">
        <v>5.6</v>
      </c>
      <c r="G219" s="17">
        <v>49</v>
      </c>
      <c r="H219">
        <v>1</v>
      </c>
      <c r="I219" s="2" t="s">
        <v>1904</v>
      </c>
      <c r="J219" s="2" t="s">
        <v>179</v>
      </c>
      <c r="K219" t="s">
        <v>2069</v>
      </c>
      <c r="M219" s="9" t="str">
        <f t="shared" si="76"/>
        <v>08</v>
      </c>
      <c r="N219" s="9" t="str">
        <f t="shared" si="77"/>
        <v>39</v>
      </c>
      <c r="O219" s="9" t="str">
        <f t="shared" si="78"/>
        <v>37</v>
      </c>
      <c r="P219" s="12">
        <f t="shared" si="84"/>
        <v>8.752777777777778</v>
      </c>
      <c r="Q219" s="8">
        <f t="shared" si="79"/>
        <v>1</v>
      </c>
      <c r="R219" s="9" t="str">
        <f>LEFT(J223,3)</f>
        <v>+40</v>
      </c>
      <c r="S219" s="9" t="str">
        <f>MID(J223,5,2)</f>
        <v>22</v>
      </c>
      <c r="T219" s="9" t="str">
        <f>MID(J223,8,2)</f>
        <v>24</v>
      </c>
      <c r="U219" s="11">
        <f>ABS(LEFT(J223,3))+(MID(J223,5,2)/60)+(MID(J223,8,2)/360)</f>
        <v>40.43333333333334</v>
      </c>
      <c r="V219" s="12">
        <f t="shared" si="85"/>
        <v>40.43333333333334</v>
      </c>
    </row>
    <row r="220" spans="1:22" ht="12.75">
      <c r="A220">
        <f t="shared" si="75"/>
        <v>218</v>
      </c>
      <c r="B220" t="s">
        <v>1573</v>
      </c>
      <c r="C220" t="s">
        <v>964</v>
      </c>
      <c r="D220" s="1" t="s">
        <v>1574</v>
      </c>
      <c r="E220" s="13"/>
      <c r="F220">
        <v>4.6</v>
      </c>
      <c r="G220" s="17">
        <v>295</v>
      </c>
      <c r="H220">
        <v>100</v>
      </c>
      <c r="I220" s="2" t="s">
        <v>305</v>
      </c>
      <c r="J220" s="2" t="s">
        <v>3021</v>
      </c>
      <c r="K220" t="s">
        <v>3150</v>
      </c>
      <c r="M220" s="9" t="str">
        <f t="shared" si="76"/>
        <v>08</v>
      </c>
      <c r="N220" s="9" t="str">
        <f t="shared" si="77"/>
        <v>40</v>
      </c>
      <c r="O220" s="9" t="str">
        <f t="shared" si="78"/>
        <v>37</v>
      </c>
      <c r="P220" s="12">
        <f t="shared" si="84"/>
        <v>8.769444444444444</v>
      </c>
      <c r="Q220" s="8">
        <f t="shared" si="79"/>
        <v>1</v>
      </c>
      <c r="R220" s="9" t="str">
        <f aca="true" t="shared" si="86" ref="R220:R251">LEFT(J220,3)</f>
        <v>+64</v>
      </c>
      <c r="S220" s="9" t="str">
        <f aca="true" t="shared" si="87" ref="S220:S251">MID(J220,5,2)</f>
        <v>18</v>
      </c>
      <c r="T220" s="9" t="str">
        <f aca="true" t="shared" si="88" ref="T220:T251">MID(J220,8,2)</f>
        <v>33</v>
      </c>
      <c r="U220" s="11">
        <f aca="true" t="shared" si="89" ref="U220:U251">ABS(LEFT(J220,3))+(MID(J220,5,2)/60)+(MID(J220,8,2)/360)</f>
        <v>64.39166666666667</v>
      </c>
      <c r="V220" s="12">
        <f t="shared" si="85"/>
        <v>64.39166666666667</v>
      </c>
    </row>
    <row r="221" spans="1:22" ht="12.75">
      <c r="A221">
        <f t="shared" si="75"/>
        <v>219</v>
      </c>
      <c r="B221" t="s">
        <v>1575</v>
      </c>
      <c r="C221" t="s">
        <v>744</v>
      </c>
      <c r="D221" s="1" t="s">
        <v>1533</v>
      </c>
      <c r="E221" s="13" t="s">
        <v>1576</v>
      </c>
      <c r="F221">
        <v>2</v>
      </c>
      <c r="G221" s="17">
        <v>2000</v>
      </c>
      <c r="H221">
        <v>20000</v>
      </c>
      <c r="I221" s="2" t="s">
        <v>1816</v>
      </c>
      <c r="J221" s="2" t="s">
        <v>3022</v>
      </c>
      <c r="K221" t="s">
        <v>1015</v>
      </c>
      <c r="M221" s="9" t="str">
        <f t="shared" si="76"/>
        <v>08</v>
      </c>
      <c r="N221" s="9" t="str">
        <f t="shared" si="77"/>
        <v>03</v>
      </c>
      <c r="O221" s="9" t="str">
        <f t="shared" si="78"/>
        <v>45</v>
      </c>
      <c r="P221" s="12">
        <f t="shared" si="84"/>
        <v>8.175</v>
      </c>
      <c r="Q221" s="8">
        <f t="shared" si="79"/>
        <v>-1</v>
      </c>
      <c r="R221" s="9" t="str">
        <f t="shared" si="86"/>
        <v>-40</v>
      </c>
      <c r="S221" s="9" t="str">
        <f t="shared" si="87"/>
        <v>00</v>
      </c>
      <c r="T221" s="9" t="str">
        <f t="shared" si="88"/>
        <v>34</v>
      </c>
      <c r="U221" s="11">
        <f t="shared" si="89"/>
        <v>40.09444444444444</v>
      </c>
      <c r="V221" s="12">
        <f t="shared" si="85"/>
        <v>-40.09444444444444</v>
      </c>
    </row>
    <row r="222" spans="1:22" ht="12.75">
      <c r="A222">
        <f t="shared" si="75"/>
        <v>220</v>
      </c>
      <c r="B222" t="s">
        <v>1577</v>
      </c>
      <c r="C222" t="s">
        <v>833</v>
      </c>
      <c r="D222" s="1" t="s">
        <v>1578</v>
      </c>
      <c r="E222" s="13"/>
      <c r="F222">
        <v>3.7</v>
      </c>
      <c r="G222" s="17">
        <v>107</v>
      </c>
      <c r="H222">
        <v>30</v>
      </c>
      <c r="I222" s="2" t="s">
        <v>1905</v>
      </c>
      <c r="J222" s="2" t="s">
        <v>2015</v>
      </c>
      <c r="K222" t="s">
        <v>3163</v>
      </c>
      <c r="M222" s="9" t="str">
        <f t="shared" si="76"/>
        <v>21</v>
      </c>
      <c r="N222" s="9" t="str">
        <f t="shared" si="77"/>
        <v>40</v>
      </c>
      <c r="O222" s="9" t="str">
        <f t="shared" si="78"/>
        <v>21</v>
      </c>
      <c r="P222" s="12">
        <f t="shared" si="84"/>
        <v>21.725</v>
      </c>
      <c r="Q222" s="8">
        <f t="shared" si="79"/>
        <v>-1</v>
      </c>
      <c r="R222" s="9" t="str">
        <f t="shared" si="86"/>
        <v>-16</v>
      </c>
      <c r="S222" s="9" t="str">
        <f t="shared" si="87"/>
        <v>38</v>
      </c>
      <c r="T222" s="9" t="str">
        <f t="shared" si="88"/>
        <v>32</v>
      </c>
      <c r="U222" s="11">
        <f t="shared" si="89"/>
        <v>16.72222222222222</v>
      </c>
      <c r="V222" s="12">
        <f t="shared" si="85"/>
        <v>-16.72222222222222</v>
      </c>
    </row>
    <row r="223" spans="1:22" ht="12.75">
      <c r="A223">
        <f t="shared" si="75"/>
        <v>221</v>
      </c>
      <c r="B223" t="s">
        <v>1579</v>
      </c>
      <c r="C223" t="s">
        <v>805</v>
      </c>
      <c r="D223" s="1" t="s">
        <v>1580</v>
      </c>
      <c r="E223" s="13" t="s">
        <v>3102</v>
      </c>
      <c r="F223">
        <v>3.5</v>
      </c>
      <c r="G223" s="17">
        <v>120</v>
      </c>
      <c r="H223">
        <v>70</v>
      </c>
      <c r="I223" s="2" t="s">
        <v>2644</v>
      </c>
      <c r="J223" s="2" t="s">
        <v>2645</v>
      </c>
      <c r="K223" t="s">
        <v>3153</v>
      </c>
      <c r="M223" s="9" t="str">
        <f t="shared" si="76"/>
        <v>15</v>
      </c>
      <c r="N223" s="9" t="str">
        <f t="shared" si="77"/>
        <v>02</v>
      </c>
      <c r="O223" s="9" t="str">
        <f t="shared" si="78"/>
        <v>06</v>
      </c>
      <c r="P223" s="12">
        <f t="shared" si="84"/>
        <v>15.05</v>
      </c>
      <c r="Q223" s="8">
        <f t="shared" si="79"/>
        <v>1</v>
      </c>
      <c r="R223" s="9" t="str">
        <f t="shared" si="86"/>
        <v>+40</v>
      </c>
      <c r="S223" s="9" t="str">
        <f t="shared" si="87"/>
        <v>22</v>
      </c>
      <c r="T223" s="9" t="str">
        <f t="shared" si="88"/>
        <v>24</v>
      </c>
      <c r="U223" s="11">
        <f t="shared" si="89"/>
        <v>40.43333333333334</v>
      </c>
      <c r="V223" s="12">
        <f t="shared" si="85"/>
        <v>40.43333333333334</v>
      </c>
    </row>
    <row r="224" spans="1:22" ht="12.75">
      <c r="A224">
        <f t="shared" si="75"/>
        <v>222</v>
      </c>
      <c r="B224" t="s">
        <v>1581</v>
      </c>
      <c r="C224" t="s">
        <v>806</v>
      </c>
      <c r="D224" s="1" t="s">
        <v>1582</v>
      </c>
      <c r="E224" s="13" t="s">
        <v>3103</v>
      </c>
      <c r="F224">
        <v>2.8</v>
      </c>
      <c r="G224" s="17">
        <v>160</v>
      </c>
      <c r="H224">
        <v>140</v>
      </c>
      <c r="I224" s="2" t="s">
        <v>2643</v>
      </c>
      <c r="J224" s="2" t="s">
        <v>2640</v>
      </c>
      <c r="K224" t="s">
        <v>54</v>
      </c>
      <c r="M224" s="9" t="str">
        <f t="shared" si="76"/>
        <v>05</v>
      </c>
      <c r="N224" s="9" t="str">
        <f t="shared" si="77"/>
        <v>28</v>
      </c>
      <c r="O224" s="9" t="str">
        <f t="shared" si="78"/>
        <v>28</v>
      </c>
      <c r="P224" s="12">
        <f t="shared" si="84"/>
        <v>5.544444444444444</v>
      </c>
      <c r="Q224" s="8">
        <f t="shared" si="79"/>
        <v>-1</v>
      </c>
      <c r="R224" s="9" t="str">
        <f t="shared" si="86"/>
        <v>-20</v>
      </c>
      <c r="S224" s="9" t="str">
        <f t="shared" si="87"/>
        <v>45</v>
      </c>
      <c r="T224" s="9" t="str">
        <f t="shared" si="88"/>
        <v>02</v>
      </c>
      <c r="U224" s="11">
        <f t="shared" si="89"/>
        <v>20.755555555555556</v>
      </c>
      <c r="V224" s="12">
        <f t="shared" si="85"/>
        <v>-20.755555555555556</v>
      </c>
    </row>
    <row r="225" spans="1:22" ht="25.5">
      <c r="A225">
        <f t="shared" si="75"/>
        <v>223</v>
      </c>
      <c r="B225" t="s">
        <v>1583</v>
      </c>
      <c r="C225" t="s">
        <v>857</v>
      </c>
      <c r="D225" s="1" t="s">
        <v>1221</v>
      </c>
      <c r="E225" s="13" t="s">
        <v>3104</v>
      </c>
      <c r="F225">
        <v>2.1</v>
      </c>
      <c r="G225" s="17">
        <v>220</v>
      </c>
      <c r="H225">
        <v>580</v>
      </c>
      <c r="I225" s="2" t="s">
        <v>2642</v>
      </c>
      <c r="J225" s="2" t="s">
        <v>2641</v>
      </c>
      <c r="K225" t="s">
        <v>3159</v>
      </c>
      <c r="M225" s="9" t="str">
        <f t="shared" si="76"/>
        <v>18</v>
      </c>
      <c r="N225" s="9" t="str">
        <f t="shared" si="77"/>
        <v>55</v>
      </c>
      <c r="O225" s="9" t="str">
        <f t="shared" si="78"/>
        <v>33</v>
      </c>
      <c r="P225" s="12">
        <f t="shared" si="84"/>
        <v>19.008333333333333</v>
      </c>
      <c r="Q225" s="8">
        <f t="shared" si="79"/>
        <v>-1</v>
      </c>
      <c r="R225" s="9" t="str">
        <f t="shared" si="86"/>
        <v>-26</v>
      </c>
      <c r="S225" s="9" t="str">
        <f t="shared" si="87"/>
        <v>17</v>
      </c>
      <c r="T225" s="9" t="str">
        <f t="shared" si="88"/>
        <v>36</v>
      </c>
      <c r="U225" s="11">
        <f t="shared" si="89"/>
        <v>26.383333333333336</v>
      </c>
      <c r="V225" s="12">
        <f t="shared" si="85"/>
        <v>-26.383333333333336</v>
      </c>
    </row>
    <row r="226" spans="1:22" ht="12.75">
      <c r="A226">
        <f t="shared" si="75"/>
        <v>224</v>
      </c>
      <c r="B226" t="s">
        <v>1584</v>
      </c>
      <c r="C226" t="s">
        <v>807</v>
      </c>
      <c r="D226" s="1" t="s">
        <v>1222</v>
      </c>
      <c r="E226" s="13"/>
      <c r="F226">
        <v>3.7</v>
      </c>
      <c r="G226" s="17">
        <v>115</v>
      </c>
      <c r="H226">
        <v>34</v>
      </c>
      <c r="I226" s="2" t="s">
        <v>2646</v>
      </c>
      <c r="J226" s="2" t="s">
        <v>2016</v>
      </c>
      <c r="K226" t="s">
        <v>3163</v>
      </c>
      <c r="M226" s="9" t="str">
        <f t="shared" si="76"/>
        <v>15</v>
      </c>
      <c r="N226" s="9" t="str">
        <f t="shared" si="77"/>
        <v>27</v>
      </c>
      <c r="O226" s="9" t="str">
        <f t="shared" si="78"/>
        <v>60</v>
      </c>
      <c r="P226" s="12">
        <f t="shared" si="84"/>
        <v>15.616666666666665</v>
      </c>
      <c r="Q226" s="8">
        <f t="shared" si="79"/>
        <v>1</v>
      </c>
      <c r="R226" s="9" t="str">
        <f t="shared" si="86"/>
        <v>+29</v>
      </c>
      <c r="S226" s="9" t="str">
        <f t="shared" si="87"/>
        <v>05</v>
      </c>
      <c r="T226" s="9" t="str">
        <f t="shared" si="88"/>
        <v>27</v>
      </c>
      <c r="U226" s="11">
        <f t="shared" si="89"/>
        <v>29.15833333333333</v>
      </c>
      <c r="V226" s="12">
        <f t="shared" si="85"/>
        <v>29.15833333333333</v>
      </c>
    </row>
    <row r="227" spans="1:22" ht="12.75">
      <c r="A227">
        <f t="shared" si="75"/>
        <v>225</v>
      </c>
      <c r="B227" t="s">
        <v>1585</v>
      </c>
      <c r="C227" t="s">
        <v>699</v>
      </c>
      <c r="D227" s="1" t="s">
        <v>1586</v>
      </c>
      <c r="E227" s="13"/>
      <c r="F227">
        <v>1.9</v>
      </c>
      <c r="G227" s="17">
        <v>180</v>
      </c>
      <c r="H227">
        <v>430</v>
      </c>
      <c r="I227" s="2" t="s">
        <v>1906</v>
      </c>
      <c r="J227" s="2" t="s">
        <v>248</v>
      </c>
      <c r="K227" t="s">
        <v>3159</v>
      </c>
      <c r="M227" s="9" t="str">
        <f t="shared" si="76"/>
        <v>20</v>
      </c>
      <c r="N227" s="9" t="str">
        <f t="shared" si="77"/>
        <v>26</v>
      </c>
      <c r="O227" s="9" t="str">
        <f t="shared" si="78"/>
        <v>01</v>
      </c>
      <c r="P227" s="12">
        <f t="shared" si="84"/>
        <v>20.43611111111111</v>
      </c>
      <c r="Q227" s="8">
        <f t="shared" si="79"/>
        <v>-1</v>
      </c>
      <c r="R227" s="9" t="str">
        <f t="shared" si="86"/>
        <v>-56</v>
      </c>
      <c r="S227" s="9" t="str">
        <f t="shared" si="87"/>
        <v>43</v>
      </c>
      <c r="T227" s="9" t="str">
        <f t="shared" si="88"/>
        <v>30</v>
      </c>
      <c r="U227" s="11">
        <f t="shared" si="89"/>
        <v>56.800000000000004</v>
      </c>
      <c r="V227" s="12">
        <f t="shared" si="85"/>
        <v>-56.800000000000004</v>
      </c>
    </row>
    <row r="228" spans="1:22" ht="12.75">
      <c r="A228">
        <f t="shared" si="75"/>
        <v>226</v>
      </c>
      <c r="B228" t="s">
        <v>1587</v>
      </c>
      <c r="C228" t="s">
        <v>700</v>
      </c>
      <c r="D228" s="1" t="s">
        <v>1588</v>
      </c>
      <c r="E228" s="13" t="s">
        <v>2746</v>
      </c>
      <c r="F228">
        <v>2.7</v>
      </c>
      <c r="G228" s="17">
        <v>250</v>
      </c>
      <c r="H228">
        <v>450</v>
      </c>
      <c r="I228" s="2" t="s">
        <v>2647</v>
      </c>
      <c r="J228" s="2" t="s">
        <v>205</v>
      </c>
      <c r="K228" t="s">
        <v>3165</v>
      </c>
      <c r="M228" s="9" t="str">
        <f t="shared" si="76"/>
        <v>05</v>
      </c>
      <c r="N228" s="9" t="str">
        <f t="shared" si="77"/>
        <v>39</v>
      </c>
      <c r="O228" s="9" t="str">
        <f t="shared" si="78"/>
        <v>50</v>
      </c>
      <c r="P228" s="12">
        <f t="shared" si="84"/>
        <v>5.78888888888889</v>
      </c>
      <c r="Q228" s="8">
        <f t="shared" si="79"/>
        <v>-1</v>
      </c>
      <c r="R228" s="9" t="str">
        <f t="shared" si="86"/>
        <v>-34</v>
      </c>
      <c r="S228" s="9" t="str">
        <f t="shared" si="87"/>
        <v>03</v>
      </c>
      <c r="T228" s="9" t="str">
        <f t="shared" si="88"/>
        <v>56</v>
      </c>
      <c r="U228" s="11">
        <f t="shared" si="89"/>
        <v>34.205555555555556</v>
      </c>
      <c r="V228" s="12">
        <f t="shared" si="85"/>
        <v>-34.205555555555556</v>
      </c>
    </row>
    <row r="229" spans="1:22" ht="12.75">
      <c r="A229">
        <f t="shared" si="75"/>
        <v>227</v>
      </c>
      <c r="B229" t="s">
        <v>1589</v>
      </c>
      <c r="C229" t="s">
        <v>834</v>
      </c>
      <c r="D229" s="1" t="s">
        <v>1590</v>
      </c>
      <c r="E229" s="13" t="s">
        <v>2747</v>
      </c>
      <c r="F229">
        <v>2.4</v>
      </c>
      <c r="G229" s="17">
        <v>82</v>
      </c>
      <c r="H229">
        <v>60</v>
      </c>
      <c r="I229" s="2" t="s">
        <v>1907</v>
      </c>
      <c r="J229" s="2" t="s">
        <v>3023</v>
      </c>
      <c r="K229" t="s">
        <v>3167</v>
      </c>
      <c r="M229" s="9" t="str">
        <f t="shared" si="76"/>
        <v>11</v>
      </c>
      <c r="N229" s="9" t="str">
        <f t="shared" si="77"/>
        <v>54</v>
      </c>
      <c r="O229" s="9" t="str">
        <f t="shared" si="78"/>
        <v>03</v>
      </c>
      <c r="P229" s="12">
        <f t="shared" si="84"/>
        <v>11.908333333333333</v>
      </c>
      <c r="Q229" s="8">
        <f t="shared" si="79"/>
        <v>1</v>
      </c>
      <c r="R229" s="9" t="str">
        <f t="shared" si="86"/>
        <v>+53</v>
      </c>
      <c r="S229" s="9" t="str">
        <f t="shared" si="87"/>
        <v>40</v>
      </c>
      <c r="T229" s="9" t="str">
        <f t="shared" si="88"/>
        <v>04</v>
      </c>
      <c r="U229" s="11">
        <f t="shared" si="89"/>
        <v>53.67777777777778</v>
      </c>
      <c r="V229" s="12">
        <f t="shared" si="85"/>
        <v>53.67777777777778</v>
      </c>
    </row>
    <row r="230" spans="1:22" ht="12.75">
      <c r="A230">
        <f t="shared" si="75"/>
        <v>228</v>
      </c>
      <c r="B230" t="s">
        <v>1591</v>
      </c>
      <c r="C230" t="s">
        <v>835</v>
      </c>
      <c r="D230" s="1" t="s">
        <v>1592</v>
      </c>
      <c r="E230" s="13" t="s">
        <v>1593</v>
      </c>
      <c r="F230">
        <v>3</v>
      </c>
      <c r="G230" s="17">
        <v>480</v>
      </c>
      <c r="H230">
        <v>400</v>
      </c>
      <c r="I230" s="2" t="s">
        <v>1908</v>
      </c>
      <c r="J230" s="2" t="s">
        <v>2017</v>
      </c>
      <c r="K230" t="s">
        <v>3166</v>
      </c>
      <c r="M230" s="9" t="str">
        <f t="shared" si="76"/>
        <v>15</v>
      </c>
      <c r="N230" s="9" t="str">
        <f t="shared" si="77"/>
        <v>20</v>
      </c>
      <c r="O230" s="9" t="str">
        <f t="shared" si="78"/>
        <v>41</v>
      </c>
      <c r="P230" s="12">
        <f t="shared" si="84"/>
        <v>15.447222222222223</v>
      </c>
      <c r="Q230" s="8">
        <f t="shared" si="79"/>
        <v>1</v>
      </c>
      <c r="R230" s="9" t="str">
        <f t="shared" si="86"/>
        <v>+71</v>
      </c>
      <c r="S230" s="9" t="str">
        <f t="shared" si="87"/>
        <v>49</v>
      </c>
      <c r="T230" s="9" t="str">
        <f t="shared" si="88"/>
        <v>05</v>
      </c>
      <c r="U230" s="11">
        <f t="shared" si="89"/>
        <v>71.83055555555555</v>
      </c>
      <c r="V230" s="12">
        <f t="shared" si="85"/>
        <v>71.83055555555555</v>
      </c>
    </row>
    <row r="231" spans="1:22" ht="12.75">
      <c r="A231">
        <f t="shared" si="75"/>
        <v>229</v>
      </c>
      <c r="B231" t="s">
        <v>1486</v>
      </c>
      <c r="C231" t="s">
        <v>966</v>
      </c>
      <c r="E231" s="13"/>
      <c r="F231">
        <v>5</v>
      </c>
      <c r="G231" s="17">
        <v>360</v>
      </c>
      <c r="H231">
        <v>100</v>
      </c>
      <c r="I231" s="2" t="s">
        <v>2600</v>
      </c>
      <c r="J231" s="2" t="s">
        <v>3024</v>
      </c>
      <c r="K231" t="s">
        <v>53</v>
      </c>
      <c r="M231" s="9" t="str">
        <f t="shared" si="76"/>
        <v>15</v>
      </c>
      <c r="N231" s="9" t="str">
        <f t="shared" si="77"/>
        <v>17</v>
      </c>
      <c r="O231" s="9" t="str">
        <f t="shared" si="78"/>
        <v>03</v>
      </c>
      <c r="P231" s="12">
        <f t="shared" si="84"/>
        <v>15.291666666666666</v>
      </c>
      <c r="Q231" s="8">
        <f t="shared" si="79"/>
        <v>1</v>
      </c>
      <c r="R231" s="9" t="str">
        <f t="shared" si="86"/>
        <v>+71</v>
      </c>
      <c r="S231" s="9" t="str">
        <f t="shared" si="87"/>
        <v>48</v>
      </c>
      <c r="T231" s="9" t="str">
        <f t="shared" si="88"/>
        <v>27</v>
      </c>
      <c r="U231" s="11">
        <f t="shared" si="89"/>
        <v>71.875</v>
      </c>
      <c r="V231" s="12">
        <f t="shared" si="85"/>
        <v>71.875</v>
      </c>
    </row>
    <row r="232" spans="1:22" ht="12.75">
      <c r="A232">
        <f t="shared" si="75"/>
        <v>230</v>
      </c>
      <c r="B232" t="s">
        <v>1594</v>
      </c>
      <c r="C232" t="s">
        <v>745</v>
      </c>
      <c r="D232" s="1" t="s">
        <v>1223</v>
      </c>
      <c r="E232" s="13" t="s">
        <v>1595</v>
      </c>
      <c r="F232">
        <v>3</v>
      </c>
      <c r="G232" s="17">
        <v>340</v>
      </c>
      <c r="H232">
        <v>540</v>
      </c>
      <c r="I232" s="2" t="s">
        <v>286</v>
      </c>
      <c r="J232" s="2" t="s">
        <v>2018</v>
      </c>
      <c r="K232" t="s">
        <v>3159</v>
      </c>
      <c r="M232" s="9" t="str">
        <f t="shared" si="76"/>
        <v>06</v>
      </c>
      <c r="N232" s="9" t="str">
        <f t="shared" si="77"/>
        <v>20</v>
      </c>
      <c r="O232" s="9" t="str">
        <f t="shared" si="78"/>
        <v>30</v>
      </c>
      <c r="P232" s="12">
        <f t="shared" si="84"/>
        <v>6.416666666666666</v>
      </c>
      <c r="Q232" s="8">
        <f t="shared" si="79"/>
        <v>-1</v>
      </c>
      <c r="R232" s="9" t="str">
        <f t="shared" si="86"/>
        <v>-30</v>
      </c>
      <c r="S232" s="9" t="str">
        <f t="shared" si="87"/>
        <v>03</v>
      </c>
      <c r="T232" s="9" t="str">
        <f t="shared" si="88"/>
        <v>34</v>
      </c>
      <c r="U232" s="11">
        <f t="shared" si="89"/>
        <v>30.144444444444446</v>
      </c>
      <c r="V232" s="12">
        <f t="shared" si="85"/>
        <v>-30.144444444444446</v>
      </c>
    </row>
    <row r="233" spans="1:22" ht="12.75">
      <c r="A233">
        <f t="shared" si="75"/>
        <v>231</v>
      </c>
      <c r="B233" t="s">
        <v>1596</v>
      </c>
      <c r="C233" t="s">
        <v>965</v>
      </c>
      <c r="D233" s="1" t="s">
        <v>1224</v>
      </c>
      <c r="E233" s="13" t="s">
        <v>1597</v>
      </c>
      <c r="F233">
        <v>5.1</v>
      </c>
      <c r="G233" s="17">
        <v>530</v>
      </c>
      <c r="H233">
        <v>200</v>
      </c>
      <c r="I233" s="2" t="s">
        <v>2648</v>
      </c>
      <c r="J233" s="2" t="s">
        <v>2019</v>
      </c>
      <c r="K233" t="s">
        <v>3165</v>
      </c>
      <c r="M233" s="9" t="str">
        <f t="shared" si="76"/>
        <v>03</v>
      </c>
      <c r="N233" s="9" t="str">
        <f t="shared" si="77"/>
        <v>49</v>
      </c>
      <c r="O233" s="9" t="str">
        <f t="shared" si="78"/>
        <v>29</v>
      </c>
      <c r="P233" s="12">
        <f t="shared" si="84"/>
        <v>3.897222222222222</v>
      </c>
      <c r="Q233" s="8">
        <f t="shared" si="79"/>
        <v>1</v>
      </c>
      <c r="R233" s="9" t="str">
        <f t="shared" si="86"/>
        <v>+24</v>
      </c>
      <c r="S233" s="9" t="str">
        <f t="shared" si="87"/>
        <v>09</v>
      </c>
      <c r="T233" s="9" t="str">
        <f t="shared" si="88"/>
        <v>12</v>
      </c>
      <c r="U233" s="11">
        <f t="shared" si="89"/>
        <v>24.183333333333334</v>
      </c>
      <c r="V233" s="12">
        <f t="shared" si="85"/>
        <v>24.183333333333334</v>
      </c>
    </row>
    <row r="234" spans="1:22" ht="45">
      <c r="A234">
        <f t="shared" si="75"/>
        <v>232</v>
      </c>
      <c r="B234" s="5" t="s">
        <v>1598</v>
      </c>
      <c r="C234" t="s">
        <v>701</v>
      </c>
      <c r="D234" s="1" t="s">
        <v>1599</v>
      </c>
      <c r="E234" s="13" t="s">
        <v>2748</v>
      </c>
      <c r="F234">
        <v>2</v>
      </c>
      <c r="G234" s="17">
        <v>430</v>
      </c>
      <c r="H234">
        <v>2300</v>
      </c>
      <c r="I234" s="2" t="s">
        <v>1909</v>
      </c>
      <c r="J234" s="2" t="s">
        <v>3025</v>
      </c>
      <c r="K234" t="s">
        <v>58</v>
      </c>
      <c r="M234" s="9" t="str">
        <f t="shared" si="76"/>
        <v>02</v>
      </c>
      <c r="N234" s="9" t="str">
        <f t="shared" si="77"/>
        <v>38</v>
      </c>
      <c r="O234" s="9" t="str">
        <f t="shared" si="78"/>
        <v>17</v>
      </c>
      <c r="P234" s="12">
        <f t="shared" si="84"/>
        <v>2.6805555555555554</v>
      </c>
      <c r="Q234" s="8">
        <f t="shared" si="79"/>
        <v>1</v>
      </c>
      <c r="R234" s="9" t="str">
        <f t="shared" si="86"/>
        <v>+89</v>
      </c>
      <c r="S234" s="9" t="str">
        <f t="shared" si="87"/>
        <v>17</v>
      </c>
      <c r="T234" s="9" t="str">
        <f t="shared" si="88"/>
        <v>06</v>
      </c>
      <c r="U234" s="11">
        <f t="shared" si="89"/>
        <v>89.3</v>
      </c>
      <c r="V234" s="12">
        <f t="shared" si="85"/>
        <v>89.3</v>
      </c>
    </row>
    <row r="235" spans="1:22" ht="12.75">
      <c r="A235">
        <f t="shared" si="75"/>
        <v>233</v>
      </c>
      <c r="B235" t="s">
        <v>1485</v>
      </c>
      <c r="C235" t="s">
        <v>858</v>
      </c>
      <c r="E235" s="13" t="s">
        <v>1600</v>
      </c>
      <c r="F235">
        <v>5.5</v>
      </c>
      <c r="G235" s="17">
        <v>270</v>
      </c>
      <c r="H235">
        <v>115</v>
      </c>
      <c r="I235" s="2" t="s">
        <v>295</v>
      </c>
      <c r="J235" s="2" t="s">
        <v>2020</v>
      </c>
      <c r="K235" t="s">
        <v>3163</v>
      </c>
      <c r="M235" s="9" t="str">
        <f t="shared" si="76"/>
        <v>21</v>
      </c>
      <c r="N235" s="9" t="str">
        <f t="shared" si="77"/>
        <v>13</v>
      </c>
      <c r="O235" s="9" t="str">
        <f t="shared" si="78"/>
        <v>27</v>
      </c>
      <c r="P235" s="12">
        <f t="shared" si="84"/>
        <v>21.291666666666664</v>
      </c>
      <c r="Q235" s="8">
        <f t="shared" si="79"/>
        <v>-1</v>
      </c>
      <c r="R235" s="9" t="str">
        <f t="shared" si="86"/>
        <v>-88</v>
      </c>
      <c r="S235" s="9" t="str">
        <f t="shared" si="87"/>
        <v>56</v>
      </c>
      <c r="T235" s="9" t="str">
        <f t="shared" si="88"/>
        <v>39</v>
      </c>
      <c r="U235" s="11">
        <f t="shared" si="89"/>
        <v>89.04166666666667</v>
      </c>
      <c r="V235" s="12">
        <f t="shared" si="85"/>
        <v>-89.04166666666667</v>
      </c>
    </row>
    <row r="236" spans="1:22" ht="12.75">
      <c r="A236">
        <f t="shared" si="75"/>
        <v>234</v>
      </c>
      <c r="B236" s="5" t="s">
        <v>1601</v>
      </c>
      <c r="C236" t="s">
        <v>808</v>
      </c>
      <c r="D236" s="1" t="s">
        <v>1225</v>
      </c>
      <c r="E236" s="13"/>
      <c r="F236">
        <v>1.2</v>
      </c>
      <c r="G236" s="17">
        <v>33</v>
      </c>
      <c r="H236">
        <v>30</v>
      </c>
      <c r="I236" s="2" t="s">
        <v>306</v>
      </c>
      <c r="J236" s="2" t="s">
        <v>2021</v>
      </c>
      <c r="K236" t="s">
        <v>3149</v>
      </c>
      <c r="M236" s="9" t="str">
        <f t="shared" si="76"/>
        <v>07</v>
      </c>
      <c r="N236" s="9" t="str">
        <f t="shared" si="77"/>
        <v>45</v>
      </c>
      <c r="O236" s="9" t="str">
        <f t="shared" si="78"/>
        <v>36</v>
      </c>
      <c r="P236" s="12">
        <f t="shared" si="84"/>
        <v>7.85</v>
      </c>
      <c r="Q236" s="8">
        <f t="shared" si="79"/>
        <v>1</v>
      </c>
      <c r="R236" s="9" t="str">
        <f t="shared" si="86"/>
        <v>+28</v>
      </c>
      <c r="S236" s="9" t="str">
        <f t="shared" si="87"/>
        <v>00</v>
      </c>
      <c r="T236" s="9" t="str">
        <f t="shared" si="88"/>
        <v>58</v>
      </c>
      <c r="U236" s="11">
        <f t="shared" si="89"/>
        <v>28.16111111111111</v>
      </c>
      <c r="V236" s="12">
        <f t="shared" si="85"/>
        <v>28.16111111111111</v>
      </c>
    </row>
    <row r="237" spans="1:22" ht="12.75">
      <c r="A237">
        <f t="shared" si="75"/>
        <v>235</v>
      </c>
      <c r="B237" s="5" t="s">
        <v>1602</v>
      </c>
      <c r="C237" t="s">
        <v>836</v>
      </c>
      <c r="D237" s="1" t="s">
        <v>1226</v>
      </c>
      <c r="E237" s="13" t="s">
        <v>3105</v>
      </c>
      <c r="F237">
        <v>2.7</v>
      </c>
      <c r="G237" s="17">
        <v>38</v>
      </c>
      <c r="H237">
        <v>9</v>
      </c>
      <c r="I237" s="2" t="s">
        <v>1910</v>
      </c>
      <c r="J237" s="2" t="s">
        <v>2022</v>
      </c>
      <c r="K237" t="s">
        <v>3163</v>
      </c>
      <c r="M237" s="9" t="str">
        <f t="shared" si="76"/>
        <v>12</v>
      </c>
      <c r="N237" s="9" t="str">
        <f t="shared" si="77"/>
        <v>41</v>
      </c>
      <c r="O237" s="9" t="str">
        <f t="shared" si="78"/>
        <v>52</v>
      </c>
      <c r="P237" s="12">
        <f t="shared" si="84"/>
        <v>12.827777777777778</v>
      </c>
      <c r="Q237" s="8">
        <f t="shared" si="79"/>
        <v>-1</v>
      </c>
      <c r="R237" s="9" t="str">
        <f t="shared" si="86"/>
        <v>-01</v>
      </c>
      <c r="S237" s="9" t="str">
        <f t="shared" si="87"/>
        <v>28</v>
      </c>
      <c r="T237" s="9" t="str">
        <f t="shared" si="88"/>
        <v>23</v>
      </c>
      <c r="U237" s="11">
        <f t="shared" si="89"/>
        <v>1.5305555555555557</v>
      </c>
      <c r="V237" s="12">
        <f t="shared" si="85"/>
        <v>-1.5305555555555557</v>
      </c>
    </row>
    <row r="238" spans="1:22" ht="12.75">
      <c r="A238">
        <f t="shared" si="75"/>
        <v>236</v>
      </c>
      <c r="B238" t="s">
        <v>1603</v>
      </c>
      <c r="C238" t="s">
        <v>967</v>
      </c>
      <c r="D238" s="1" t="s">
        <v>1227</v>
      </c>
      <c r="E238" s="13"/>
      <c r="F238">
        <v>3.8</v>
      </c>
      <c r="G238" s="17">
        <v>100</v>
      </c>
      <c r="H238">
        <v>24</v>
      </c>
      <c r="I238" s="2" t="s">
        <v>1911</v>
      </c>
      <c r="J238" s="2" t="s">
        <v>2023</v>
      </c>
      <c r="K238" t="s">
        <v>3149</v>
      </c>
      <c r="M238" s="9" t="str">
        <f t="shared" si="76"/>
        <v>10</v>
      </c>
      <c r="N238" s="9" t="str">
        <f t="shared" si="77"/>
        <v>53</v>
      </c>
      <c r="O238" s="9" t="str">
        <f t="shared" si="78"/>
        <v>34</v>
      </c>
      <c r="P238" s="12">
        <f t="shared" si="84"/>
        <v>10.977777777777778</v>
      </c>
      <c r="Q238" s="8">
        <f t="shared" si="79"/>
        <v>1</v>
      </c>
      <c r="R238" s="9" t="str">
        <f t="shared" si="86"/>
        <v>+34</v>
      </c>
      <c r="S238" s="9" t="str">
        <f t="shared" si="87"/>
        <v>11</v>
      </c>
      <c r="T238" s="9" t="str">
        <f t="shared" si="88"/>
        <v>24</v>
      </c>
      <c r="U238" s="11">
        <f t="shared" si="89"/>
        <v>34.25</v>
      </c>
      <c r="V238" s="12">
        <f t="shared" si="85"/>
        <v>34.25</v>
      </c>
    </row>
    <row r="239" spans="1:22" ht="12.75">
      <c r="A239">
        <f t="shared" si="75"/>
        <v>237</v>
      </c>
      <c r="B239" t="s">
        <v>1604</v>
      </c>
      <c r="C239" t="s">
        <v>911</v>
      </c>
      <c r="D239" s="1" t="s">
        <v>1228</v>
      </c>
      <c r="E239" s="13"/>
      <c r="F239">
        <v>3.7</v>
      </c>
      <c r="G239" s="17">
        <v>140</v>
      </c>
      <c r="H239">
        <v>48</v>
      </c>
      <c r="I239" s="2" t="s">
        <v>1912</v>
      </c>
      <c r="J239" s="2" t="s">
        <v>206</v>
      </c>
      <c r="K239" t="s">
        <v>3173</v>
      </c>
      <c r="M239" s="9" t="str">
        <f t="shared" si="76"/>
        <v>05</v>
      </c>
      <c r="N239" s="9" t="str">
        <f t="shared" si="77"/>
        <v>59</v>
      </c>
      <c r="O239" s="9" t="str">
        <f t="shared" si="78"/>
        <v>56</v>
      </c>
      <c r="P239" s="12">
        <f t="shared" si="84"/>
        <v>6.138888888888889</v>
      </c>
      <c r="Q239" s="8">
        <f t="shared" si="79"/>
        <v>1</v>
      </c>
      <c r="R239" s="9" t="str">
        <f t="shared" si="86"/>
        <v>+54</v>
      </c>
      <c r="S239" s="9" t="str">
        <f t="shared" si="87"/>
        <v>17</v>
      </c>
      <c r="T239" s="9" t="str">
        <f t="shared" si="88"/>
        <v>03</v>
      </c>
      <c r="U239" s="11">
        <f t="shared" si="89"/>
        <v>54.291666666666664</v>
      </c>
      <c r="V239" s="12">
        <f t="shared" si="85"/>
        <v>54.291666666666664</v>
      </c>
    </row>
    <row r="240" spans="1:22" ht="12.75">
      <c r="A240">
        <f t="shared" si="75"/>
        <v>238</v>
      </c>
      <c r="B240" s="5" t="s">
        <v>1605</v>
      </c>
      <c r="C240" t="s">
        <v>702</v>
      </c>
      <c r="D240" s="1" t="s">
        <v>1229</v>
      </c>
      <c r="E240" s="13" t="s">
        <v>2749</v>
      </c>
      <c r="F240">
        <v>0.4</v>
      </c>
      <c r="G240" s="17">
        <v>11</v>
      </c>
      <c r="H240">
        <v>9</v>
      </c>
      <c r="I240" s="2" t="s">
        <v>1913</v>
      </c>
      <c r="J240" s="2" t="s">
        <v>2024</v>
      </c>
      <c r="K240" t="s">
        <v>2066</v>
      </c>
      <c r="M240" s="9" t="str">
        <f t="shared" si="76"/>
        <v>07</v>
      </c>
      <c r="N240" s="9" t="str">
        <f t="shared" si="77"/>
        <v>39</v>
      </c>
      <c r="O240" s="9" t="str">
        <f t="shared" si="78"/>
        <v>33</v>
      </c>
      <c r="P240" s="12">
        <f t="shared" si="84"/>
        <v>7.741666666666667</v>
      </c>
      <c r="Q240" s="8">
        <f t="shared" si="79"/>
        <v>1</v>
      </c>
      <c r="R240" s="9" t="str">
        <f t="shared" si="86"/>
        <v>+05</v>
      </c>
      <c r="S240" s="9" t="str">
        <f t="shared" si="87"/>
        <v>12</v>
      </c>
      <c r="T240" s="9" t="str">
        <f t="shared" si="88"/>
        <v>59</v>
      </c>
      <c r="U240" s="11">
        <f t="shared" si="89"/>
        <v>5.363888888888889</v>
      </c>
      <c r="V240" s="12">
        <f t="shared" si="85"/>
        <v>5.363888888888889</v>
      </c>
    </row>
    <row r="241" spans="1:22" ht="12.75">
      <c r="A241">
        <f t="shared" si="75"/>
        <v>239</v>
      </c>
      <c r="B241" t="s">
        <v>1606</v>
      </c>
      <c r="C241" t="s">
        <v>968</v>
      </c>
      <c r="E241" s="13"/>
      <c r="F241">
        <v>4.2</v>
      </c>
      <c r="G241" s="17">
        <v>173</v>
      </c>
      <c r="H241">
        <v>48</v>
      </c>
      <c r="I241" s="2" t="s">
        <v>1914</v>
      </c>
      <c r="J241" s="2" t="s">
        <v>3026</v>
      </c>
      <c r="K241" t="s">
        <v>2070</v>
      </c>
      <c r="M241" s="9" t="str">
        <f t="shared" si="76"/>
        <v>06</v>
      </c>
      <c r="N241" s="9" t="str">
        <f t="shared" si="77"/>
        <v>04</v>
      </c>
      <c r="O241" s="9" t="str">
        <f t="shared" si="78"/>
        <v>25</v>
      </c>
      <c r="P241" s="12">
        <f t="shared" si="84"/>
        <v>6.136111111111111</v>
      </c>
      <c r="Q241" s="8">
        <f t="shared" si="79"/>
        <v>1</v>
      </c>
      <c r="R241" s="9" t="str">
        <f t="shared" si="86"/>
        <v>+23</v>
      </c>
      <c r="S241" s="9" t="str">
        <f t="shared" si="87"/>
        <v>15</v>
      </c>
      <c r="T241" s="9" t="str">
        <f t="shared" si="88"/>
        <v>54</v>
      </c>
      <c r="U241" s="11">
        <f t="shared" si="89"/>
        <v>23.4</v>
      </c>
      <c r="V241" s="12">
        <f t="shared" si="85"/>
        <v>23.4</v>
      </c>
    </row>
    <row r="242" spans="1:22" ht="12.75">
      <c r="A242">
        <f t="shared" si="75"/>
        <v>240</v>
      </c>
      <c r="B242" t="s">
        <v>1606</v>
      </c>
      <c r="C242" t="s">
        <v>729</v>
      </c>
      <c r="D242" s="1" t="s">
        <v>1230</v>
      </c>
      <c r="E242" s="13" t="s">
        <v>1011</v>
      </c>
      <c r="F242">
        <v>3.3</v>
      </c>
      <c r="G242" s="17">
        <v>180</v>
      </c>
      <c r="H242">
        <v>400</v>
      </c>
      <c r="I242" s="2" t="s">
        <v>280</v>
      </c>
      <c r="J242" s="2" t="s">
        <v>207</v>
      </c>
      <c r="K242" t="s">
        <v>3154</v>
      </c>
      <c r="M242" s="9" t="str">
        <f t="shared" si="76"/>
        <v>06</v>
      </c>
      <c r="N242" s="9" t="str">
        <f t="shared" si="77"/>
        <v>15</v>
      </c>
      <c r="O242" s="9" t="str">
        <f t="shared" si="78"/>
        <v>10</v>
      </c>
      <c r="P242" s="12">
        <f t="shared" si="84"/>
        <v>6.277777777777778</v>
      </c>
      <c r="Q242" s="8">
        <f t="shared" si="79"/>
        <v>1</v>
      </c>
      <c r="R242" s="9" t="str">
        <f t="shared" si="86"/>
        <v>+22</v>
      </c>
      <c r="S242" s="9" t="str">
        <f t="shared" si="87"/>
        <v>30</v>
      </c>
      <c r="T242" s="9" t="str">
        <f t="shared" si="88"/>
        <v>26</v>
      </c>
      <c r="U242" s="11">
        <f t="shared" si="89"/>
        <v>22.572222222222223</v>
      </c>
      <c r="V242" s="12">
        <f t="shared" si="85"/>
        <v>22.572222222222223</v>
      </c>
    </row>
    <row r="243" spans="1:22" ht="12.75">
      <c r="A243">
        <f t="shared" si="75"/>
        <v>241</v>
      </c>
      <c r="B243" t="s">
        <v>1606</v>
      </c>
      <c r="C243" t="s">
        <v>878</v>
      </c>
      <c r="E243" s="13"/>
      <c r="F243">
        <v>3.8</v>
      </c>
      <c r="G243" s="17">
        <v>120</v>
      </c>
      <c r="H243">
        <v>32</v>
      </c>
      <c r="I243" s="2" t="s">
        <v>310</v>
      </c>
      <c r="J243" s="2" t="s">
        <v>2025</v>
      </c>
      <c r="K243" t="s">
        <v>2059</v>
      </c>
      <c r="M243" s="9" t="str">
        <f t="shared" si="76"/>
        <v>07</v>
      </c>
      <c r="N243" s="9" t="str">
        <f t="shared" si="77"/>
        <v>26</v>
      </c>
      <c r="O243" s="9" t="str">
        <f t="shared" si="78"/>
        <v>01</v>
      </c>
      <c r="P243" s="12">
        <f t="shared" si="84"/>
        <v>7.436111111111112</v>
      </c>
      <c r="Q243" s="8">
        <f t="shared" si="79"/>
        <v>1</v>
      </c>
      <c r="R243" s="9" t="str">
        <f t="shared" si="86"/>
        <v>+27</v>
      </c>
      <c r="S243" s="9" t="str">
        <f t="shared" si="87"/>
        <v>47</v>
      </c>
      <c r="T243" s="9" t="str">
        <f t="shared" si="88"/>
        <v>24</v>
      </c>
      <c r="U243" s="11">
        <f t="shared" si="89"/>
        <v>27.85</v>
      </c>
      <c r="V243" s="12">
        <f t="shared" si="85"/>
        <v>27.85</v>
      </c>
    </row>
    <row r="244" spans="1:22" ht="12.75">
      <c r="A244">
        <f t="shared" si="75"/>
        <v>242</v>
      </c>
      <c r="B244" t="s">
        <v>1607</v>
      </c>
      <c r="C244" t="s">
        <v>912</v>
      </c>
      <c r="D244" s="1" t="s">
        <v>1608</v>
      </c>
      <c r="E244" s="13"/>
      <c r="F244">
        <v>2.5</v>
      </c>
      <c r="G244" s="17">
        <v>29</v>
      </c>
      <c r="H244">
        <v>3</v>
      </c>
      <c r="I244" s="2" t="s">
        <v>1915</v>
      </c>
      <c r="J244" s="2" t="s">
        <v>2026</v>
      </c>
      <c r="K244" t="s">
        <v>3149</v>
      </c>
      <c r="M244" s="9" t="str">
        <f t="shared" si="76"/>
        <v>03</v>
      </c>
      <c r="N244" s="9" t="str">
        <f t="shared" si="77"/>
        <v>43</v>
      </c>
      <c r="O244" s="9" t="str">
        <f t="shared" si="78"/>
        <v>29</v>
      </c>
      <c r="P244" s="12">
        <f t="shared" si="84"/>
        <v>3.7972222222222225</v>
      </c>
      <c r="Q244" s="8">
        <f t="shared" si="79"/>
        <v>-1</v>
      </c>
      <c r="R244" s="9" t="str">
        <f t="shared" si="86"/>
        <v>-09</v>
      </c>
      <c r="S244" s="9" t="str">
        <f t="shared" si="87"/>
        <v>44</v>
      </c>
      <c r="T244" s="9" t="str">
        <f t="shared" si="88"/>
        <v>38</v>
      </c>
      <c r="U244" s="11">
        <f t="shared" si="89"/>
        <v>9.838888888888889</v>
      </c>
      <c r="V244" s="12">
        <f t="shared" si="85"/>
        <v>-9.838888888888889</v>
      </c>
    </row>
    <row r="245" spans="1:22" ht="12.75">
      <c r="A245">
        <f t="shared" si="75"/>
        <v>243</v>
      </c>
      <c r="B245" t="s">
        <v>1487</v>
      </c>
      <c r="C245" t="s">
        <v>703</v>
      </c>
      <c r="D245" s="1" t="s">
        <v>1132</v>
      </c>
      <c r="E245" s="13" t="s">
        <v>1609</v>
      </c>
      <c r="F245">
        <v>2.1</v>
      </c>
      <c r="G245" s="17">
        <v>48</v>
      </c>
      <c r="H245">
        <v>26</v>
      </c>
      <c r="I245" s="2" t="s">
        <v>291</v>
      </c>
      <c r="J245" s="2" t="s">
        <v>159</v>
      </c>
      <c r="K245" t="s">
        <v>3171</v>
      </c>
      <c r="M245" s="9" t="str">
        <f t="shared" si="76"/>
        <v>17</v>
      </c>
      <c r="N245" s="9" t="str">
        <f t="shared" si="77"/>
        <v>35</v>
      </c>
      <c r="O245" s="9" t="str">
        <f t="shared" si="78"/>
        <v>08</v>
      </c>
      <c r="P245" s="12">
        <f t="shared" si="84"/>
        <v>17.605555555555554</v>
      </c>
      <c r="Q245" s="8">
        <f t="shared" si="79"/>
        <v>1</v>
      </c>
      <c r="R245" s="9" t="str">
        <f t="shared" si="86"/>
        <v>+12</v>
      </c>
      <c r="S245" s="9" t="str">
        <f t="shared" si="87"/>
        <v>33</v>
      </c>
      <c r="T245" s="9" t="str">
        <f t="shared" si="88"/>
        <v>27</v>
      </c>
      <c r="U245" s="11">
        <f t="shared" si="89"/>
        <v>12.625</v>
      </c>
      <c r="V245" s="12">
        <f t="shared" si="85"/>
        <v>12.625</v>
      </c>
    </row>
    <row r="246" spans="1:22" ht="25.5">
      <c r="A246">
        <f t="shared" si="75"/>
        <v>244</v>
      </c>
      <c r="B246" t="s">
        <v>1488</v>
      </c>
      <c r="C246" t="s">
        <v>765</v>
      </c>
      <c r="D246" s="1" t="s">
        <v>1231</v>
      </c>
      <c r="E246" s="13" t="s">
        <v>2750</v>
      </c>
      <c r="F246">
        <v>3</v>
      </c>
      <c r="G246" s="17">
        <v>250</v>
      </c>
      <c r="H246">
        <v>300</v>
      </c>
      <c r="I246" s="2" t="s">
        <v>1916</v>
      </c>
      <c r="J246" s="2" t="s">
        <v>2027</v>
      </c>
      <c r="K246" t="s">
        <v>3164</v>
      </c>
      <c r="M246" s="9" t="str">
        <f t="shared" si="76"/>
        <v>09</v>
      </c>
      <c r="N246" s="9" t="str">
        <f t="shared" si="77"/>
        <v>46</v>
      </c>
      <c r="O246" s="9" t="str">
        <f t="shared" si="78"/>
        <v>06</v>
      </c>
      <c r="P246" s="12">
        <f t="shared" si="84"/>
        <v>9.783333333333335</v>
      </c>
      <c r="Q246" s="8">
        <f t="shared" si="79"/>
        <v>1</v>
      </c>
      <c r="R246" s="9" t="str">
        <f t="shared" si="86"/>
        <v>+23</v>
      </c>
      <c r="S246" s="9" t="str">
        <f t="shared" si="87"/>
        <v>45</v>
      </c>
      <c r="T246" s="9" t="str">
        <f t="shared" si="88"/>
        <v>14</v>
      </c>
      <c r="U246" s="11">
        <f t="shared" si="89"/>
        <v>23.788888888888888</v>
      </c>
      <c r="V246" s="12">
        <f t="shared" si="85"/>
        <v>23.788888888888888</v>
      </c>
    </row>
    <row r="247" spans="1:22" ht="33.75">
      <c r="A247">
        <f t="shared" si="75"/>
        <v>245</v>
      </c>
      <c r="B247" t="s">
        <v>1489</v>
      </c>
      <c r="C247" t="s">
        <v>887</v>
      </c>
      <c r="D247" s="1" t="s">
        <v>1232</v>
      </c>
      <c r="E247" s="13" t="s">
        <v>2751</v>
      </c>
      <c r="F247">
        <v>3.9</v>
      </c>
      <c r="G247" s="17">
        <v>136</v>
      </c>
      <c r="H247">
        <v>40</v>
      </c>
      <c r="I247" s="2" t="s">
        <v>300</v>
      </c>
      <c r="J247" s="2" t="s">
        <v>160</v>
      </c>
      <c r="K247" t="s">
        <v>3162</v>
      </c>
      <c r="M247" s="9" t="str">
        <f t="shared" si="76"/>
        <v>09</v>
      </c>
      <c r="N247" s="9" t="str">
        <f t="shared" si="77"/>
        <v>53</v>
      </c>
      <c r="O247" s="9" t="str">
        <f t="shared" si="78"/>
        <v>01</v>
      </c>
      <c r="P247" s="12">
        <f t="shared" si="84"/>
        <v>9.886111111111111</v>
      </c>
      <c r="Q247" s="8">
        <f t="shared" si="79"/>
        <v>1</v>
      </c>
      <c r="R247" s="9" t="str">
        <f t="shared" si="86"/>
        <v>+25</v>
      </c>
      <c r="S247" s="9" t="str">
        <f t="shared" si="87"/>
        <v>59</v>
      </c>
      <c r="T247" s="9" t="str">
        <f t="shared" si="88"/>
        <v>09</v>
      </c>
      <c r="U247" s="11">
        <f t="shared" si="89"/>
        <v>26.008333333333333</v>
      </c>
      <c r="V247" s="12">
        <f t="shared" si="85"/>
        <v>26.008333333333333</v>
      </c>
    </row>
    <row r="248" spans="1:22" ht="12.75">
      <c r="A248">
        <f t="shared" si="75"/>
        <v>246</v>
      </c>
      <c r="B248" t="s">
        <v>1007</v>
      </c>
      <c r="C248" t="s">
        <v>972</v>
      </c>
      <c r="D248" s="1" t="s">
        <v>1233</v>
      </c>
      <c r="E248" s="13" t="s">
        <v>1610</v>
      </c>
      <c r="F248">
        <v>3.4</v>
      </c>
      <c r="G248" s="17">
        <v>219</v>
      </c>
      <c r="H248">
        <v>860</v>
      </c>
      <c r="I248" s="2" t="s">
        <v>1917</v>
      </c>
      <c r="J248" s="2" t="s">
        <v>161</v>
      </c>
      <c r="K248" t="s">
        <v>2071</v>
      </c>
      <c r="M248" s="9" t="str">
        <f t="shared" si="76"/>
        <v>17</v>
      </c>
      <c r="N248" s="9" t="str">
        <f t="shared" si="77"/>
        <v>14</v>
      </c>
      <c r="O248" s="9" t="str">
        <f t="shared" si="78"/>
        <v>51</v>
      </c>
      <c r="P248" s="12">
        <f t="shared" si="84"/>
        <v>17.375</v>
      </c>
      <c r="Q248" s="8">
        <f t="shared" si="79"/>
        <v>1</v>
      </c>
      <c r="R248" s="9" t="str">
        <f t="shared" si="86"/>
        <v>+14</v>
      </c>
      <c r="S248" s="9" t="str">
        <f t="shared" si="87"/>
        <v>23</v>
      </c>
      <c r="T248" s="9" t="str">
        <f t="shared" si="88"/>
        <v>09</v>
      </c>
      <c r="U248" s="11">
        <f t="shared" si="89"/>
        <v>14.408333333333333</v>
      </c>
      <c r="V248" s="12">
        <f t="shared" si="85"/>
        <v>14.408333333333333</v>
      </c>
    </row>
    <row r="249" spans="1:22" ht="33.75">
      <c r="A249">
        <f t="shared" si="75"/>
        <v>247</v>
      </c>
      <c r="B249" t="s">
        <v>1008</v>
      </c>
      <c r="C249" t="s">
        <v>704</v>
      </c>
      <c r="D249" s="1" t="s">
        <v>1234</v>
      </c>
      <c r="E249" s="13" t="s">
        <v>2752</v>
      </c>
      <c r="F249">
        <v>3.4</v>
      </c>
      <c r="G249" s="17">
        <v>62</v>
      </c>
      <c r="H249">
        <v>12</v>
      </c>
      <c r="I249" s="2" t="s">
        <v>2649</v>
      </c>
      <c r="J249" s="2" t="s">
        <v>2650</v>
      </c>
      <c r="K249" t="s">
        <v>480</v>
      </c>
      <c r="L249" t="s">
        <v>1291</v>
      </c>
      <c r="M249" s="9" t="str">
        <f t="shared" si="76"/>
        <v>01</v>
      </c>
      <c r="N249" s="9" t="str">
        <f t="shared" si="77"/>
        <v>53</v>
      </c>
      <c r="O249" s="9" t="str">
        <f t="shared" si="78"/>
        <v>22</v>
      </c>
      <c r="P249" s="12">
        <f t="shared" si="84"/>
        <v>1.9444444444444444</v>
      </c>
      <c r="Q249" s="8">
        <f t="shared" si="79"/>
        <v>1</v>
      </c>
      <c r="R249" s="9" t="str">
        <f t="shared" si="86"/>
        <v>+29</v>
      </c>
      <c r="S249" s="9" t="str">
        <f t="shared" si="87"/>
        <v>36</v>
      </c>
      <c r="T249" s="9" t="str">
        <f t="shared" si="88"/>
        <v>14</v>
      </c>
      <c r="U249" s="11">
        <f t="shared" si="89"/>
        <v>29.63888888888889</v>
      </c>
      <c r="V249" s="12">
        <f t="shared" si="85"/>
        <v>29.63888888888889</v>
      </c>
    </row>
    <row r="250" spans="1:22" ht="33.75">
      <c r="A250">
        <f t="shared" si="75"/>
        <v>248</v>
      </c>
      <c r="B250" s="5" t="s">
        <v>1611</v>
      </c>
      <c r="C250" t="s">
        <v>705</v>
      </c>
      <c r="D250" s="1" t="s">
        <v>1235</v>
      </c>
      <c r="E250" s="13" t="s">
        <v>2753</v>
      </c>
      <c r="F250">
        <v>1.4</v>
      </c>
      <c r="G250" s="17">
        <v>77</v>
      </c>
      <c r="H250">
        <v>130</v>
      </c>
      <c r="I250" s="2" t="s">
        <v>1918</v>
      </c>
      <c r="J250" s="2" t="s">
        <v>249</v>
      </c>
      <c r="K250" t="s">
        <v>3165</v>
      </c>
      <c r="M250" s="9" t="str">
        <f t="shared" si="76"/>
        <v>10</v>
      </c>
      <c r="N250" s="9" t="str">
        <f t="shared" si="77"/>
        <v>08</v>
      </c>
      <c r="O250" s="9" t="str">
        <f t="shared" si="78"/>
        <v>37</v>
      </c>
      <c r="P250" s="12">
        <f t="shared" si="84"/>
        <v>10.23611111111111</v>
      </c>
      <c r="Q250" s="8">
        <f t="shared" si="79"/>
        <v>1</v>
      </c>
      <c r="R250" s="9" t="str">
        <f t="shared" si="86"/>
        <v>+11</v>
      </c>
      <c r="S250" s="9" t="str">
        <f t="shared" si="87"/>
        <v>56</v>
      </c>
      <c r="T250" s="9" t="str">
        <f t="shared" si="88"/>
        <v>47</v>
      </c>
      <c r="U250" s="11">
        <f t="shared" si="89"/>
        <v>12.06388888888889</v>
      </c>
      <c r="V250" s="12">
        <f t="shared" si="85"/>
        <v>12.06388888888889</v>
      </c>
    </row>
    <row r="251" spans="1:22" ht="12.75">
      <c r="A251">
        <f t="shared" si="75"/>
        <v>249</v>
      </c>
      <c r="B251" s="5" t="s">
        <v>1612</v>
      </c>
      <c r="C251" t="s">
        <v>809</v>
      </c>
      <c r="D251" s="1" t="s">
        <v>1613</v>
      </c>
      <c r="E251" s="13" t="s">
        <v>2754</v>
      </c>
      <c r="F251">
        <v>0.3</v>
      </c>
      <c r="G251" s="17">
        <v>900</v>
      </c>
      <c r="H251">
        <v>30000</v>
      </c>
      <c r="I251" s="15" t="s">
        <v>2651</v>
      </c>
      <c r="J251" s="15" t="s">
        <v>2652</v>
      </c>
      <c r="K251" t="s">
        <v>3151</v>
      </c>
      <c r="M251" s="9" t="str">
        <f t="shared" si="76"/>
        <v>05</v>
      </c>
      <c r="N251" s="9" t="str">
        <f t="shared" si="77"/>
        <v>14</v>
      </c>
      <c r="O251" s="9" t="str">
        <f t="shared" si="78"/>
        <v>47</v>
      </c>
      <c r="P251" s="12">
        <f t="shared" si="84"/>
        <v>5.363888888888889</v>
      </c>
      <c r="Q251" s="8">
        <f t="shared" si="79"/>
        <v>-1</v>
      </c>
      <c r="R251" s="9" t="str">
        <f t="shared" si="86"/>
        <v>-08</v>
      </c>
      <c r="S251" s="9" t="str">
        <f t="shared" si="87"/>
        <v>11</v>
      </c>
      <c r="T251" s="9" t="str">
        <f t="shared" si="88"/>
        <v>31</v>
      </c>
      <c r="U251" s="11">
        <f t="shared" si="89"/>
        <v>8.269444444444444</v>
      </c>
      <c r="V251" s="12">
        <f t="shared" si="85"/>
        <v>-8.269444444444444</v>
      </c>
    </row>
    <row r="252" spans="1:22" ht="22.5">
      <c r="A252">
        <f t="shared" si="75"/>
        <v>250</v>
      </c>
      <c r="B252" t="s">
        <v>1490</v>
      </c>
      <c r="C252" t="s">
        <v>971</v>
      </c>
      <c r="D252" s="1" t="s">
        <v>1236</v>
      </c>
      <c r="E252" s="13" t="s">
        <v>2755</v>
      </c>
      <c r="F252">
        <v>0</v>
      </c>
      <c r="G252" s="17">
        <v>4.4</v>
      </c>
      <c r="H252">
        <v>1.5</v>
      </c>
      <c r="I252" s="15" t="s">
        <v>2653</v>
      </c>
      <c r="J252" s="15" t="s">
        <v>2028</v>
      </c>
      <c r="K252" t="s">
        <v>56</v>
      </c>
      <c r="M252" s="9" t="str">
        <f t="shared" si="76"/>
        <v>14</v>
      </c>
      <c r="N252" s="9" t="str">
        <f t="shared" si="77"/>
        <v>39</v>
      </c>
      <c r="O252" s="9" t="str">
        <f t="shared" si="78"/>
        <v>52</v>
      </c>
      <c r="P252" s="12">
        <f t="shared" si="84"/>
        <v>14.794444444444444</v>
      </c>
      <c r="Q252" s="8">
        <f t="shared" si="79"/>
        <v>-1</v>
      </c>
      <c r="R252" s="9" t="str">
        <f aca="true" t="shared" si="90" ref="R252:R274">LEFT(J252,3)</f>
        <v>-60</v>
      </c>
      <c r="S252" s="9" t="str">
        <f aca="true" t="shared" si="91" ref="S252:S274">MID(J252,5,2)</f>
        <v>51</v>
      </c>
      <c r="T252" s="9" t="str">
        <f aca="true" t="shared" si="92" ref="T252:T274">MID(J252,8,2)</f>
        <v>15</v>
      </c>
      <c r="U252" s="11">
        <f aca="true" t="shared" si="93" ref="U252:U274">ABS(LEFT(J252,3))+(MID(J252,5,2)/60)+(MID(J252,8,2)/360)</f>
        <v>60.891666666666666</v>
      </c>
      <c r="V252" s="12">
        <f t="shared" si="85"/>
        <v>-60.891666666666666</v>
      </c>
    </row>
    <row r="253" spans="1:22" ht="12.75">
      <c r="A253">
        <f t="shared" si="75"/>
        <v>251</v>
      </c>
      <c r="B253" t="s">
        <v>1491</v>
      </c>
      <c r="C253" t="s">
        <v>888</v>
      </c>
      <c r="E253" s="13"/>
      <c r="F253">
        <v>3.9</v>
      </c>
      <c r="G253" s="17">
        <v>59</v>
      </c>
      <c r="H253">
        <v>7.5</v>
      </c>
      <c r="I253" s="2" t="s">
        <v>2654</v>
      </c>
      <c r="J253" s="2" t="s">
        <v>2029</v>
      </c>
      <c r="K253" t="s">
        <v>3158</v>
      </c>
      <c r="M253" s="9" t="str">
        <f t="shared" si="76"/>
        <v>14</v>
      </c>
      <c r="N253" s="9" t="str">
        <f t="shared" si="77"/>
        <v>43</v>
      </c>
      <c r="O253" s="9" t="str">
        <f t="shared" si="78"/>
        <v>17</v>
      </c>
      <c r="P253" s="12">
        <f t="shared" si="84"/>
        <v>14.76388888888889</v>
      </c>
      <c r="Q253" s="8">
        <f t="shared" si="79"/>
        <v>-1</v>
      </c>
      <c r="R253" s="9" t="str">
        <f t="shared" si="90"/>
        <v>-05</v>
      </c>
      <c r="S253" s="9" t="str">
        <f t="shared" si="91"/>
        <v>40</v>
      </c>
      <c r="T253" s="9" t="str">
        <f t="shared" si="92"/>
        <v>40</v>
      </c>
      <c r="U253" s="11">
        <f t="shared" si="93"/>
        <v>5.777777777777778</v>
      </c>
      <c r="V253" s="12">
        <f t="shared" si="85"/>
        <v>-5.777777777777778</v>
      </c>
    </row>
    <row r="254" spans="1:22" ht="12.75">
      <c r="A254">
        <f t="shared" si="75"/>
        <v>252</v>
      </c>
      <c r="B254" t="s">
        <v>1614</v>
      </c>
      <c r="C254" t="s">
        <v>810</v>
      </c>
      <c r="D254" s="19" t="s">
        <v>1237</v>
      </c>
      <c r="E254" s="13"/>
      <c r="F254">
        <v>3.6</v>
      </c>
      <c r="G254" s="17">
        <v>97</v>
      </c>
      <c r="H254">
        <v>25</v>
      </c>
      <c r="I254" s="2" t="s">
        <v>2655</v>
      </c>
      <c r="J254" s="2" t="s">
        <v>180</v>
      </c>
      <c r="K254" t="s">
        <v>2066</v>
      </c>
      <c r="M254" s="9" t="str">
        <f t="shared" si="76"/>
        <v>20</v>
      </c>
      <c r="N254" s="9" t="str">
        <f t="shared" si="77"/>
        <v>37</v>
      </c>
      <c r="O254" s="9" t="str">
        <f t="shared" si="78"/>
        <v>46</v>
      </c>
      <c r="P254" s="12">
        <f t="shared" si="84"/>
        <v>20.744444444444444</v>
      </c>
      <c r="Q254" s="8">
        <f t="shared" si="79"/>
        <v>1</v>
      </c>
      <c r="R254" s="9" t="str">
        <f t="shared" si="90"/>
        <v>+14</v>
      </c>
      <c r="S254" s="9" t="str">
        <f t="shared" si="91"/>
        <v>36</v>
      </c>
      <c r="T254" s="9" t="str">
        <f t="shared" si="92"/>
        <v>46</v>
      </c>
      <c r="U254" s="11">
        <f t="shared" si="93"/>
        <v>14.727777777777778</v>
      </c>
      <c r="V254" s="12">
        <f t="shared" si="85"/>
        <v>14.727777777777778</v>
      </c>
    </row>
    <row r="255" spans="1:22" ht="12.75">
      <c r="A255">
        <f t="shared" si="75"/>
        <v>253</v>
      </c>
      <c r="B255" t="s">
        <v>1615</v>
      </c>
      <c r="C255" t="s">
        <v>1013</v>
      </c>
      <c r="D255" s="1" t="s">
        <v>1616</v>
      </c>
      <c r="E255" s="13" t="s">
        <v>1617</v>
      </c>
      <c r="F255">
        <v>5.5</v>
      </c>
      <c r="G255" s="17">
        <v>260</v>
      </c>
      <c r="H255">
        <v>35</v>
      </c>
      <c r="I255" s="2" t="s">
        <v>307</v>
      </c>
      <c r="J255" s="2" t="s">
        <v>208</v>
      </c>
      <c r="K255" t="s">
        <v>3161</v>
      </c>
      <c r="M255" s="9" t="str">
        <f t="shared" si="76"/>
        <v>20</v>
      </c>
      <c r="N255" s="9" t="str">
        <f t="shared" si="77"/>
        <v>31</v>
      </c>
      <c r="O255" s="9" t="str">
        <f t="shared" si="78"/>
        <v>27</v>
      </c>
      <c r="P255" s="12">
        <f t="shared" si="84"/>
        <v>20.591666666666665</v>
      </c>
      <c r="Q255" s="8">
        <f t="shared" si="79"/>
        <v>1</v>
      </c>
      <c r="R255" s="9" t="str">
        <f t="shared" si="90"/>
        <v>+49</v>
      </c>
      <c r="S255" s="9" t="str">
        <f t="shared" si="91"/>
        <v>14</v>
      </c>
      <c r="T255" s="9" t="str">
        <f t="shared" si="92"/>
        <v>22</v>
      </c>
      <c r="U255" s="11">
        <f t="shared" si="93"/>
        <v>49.294444444444444</v>
      </c>
      <c r="V255" s="12">
        <f t="shared" si="85"/>
        <v>49.294444444444444</v>
      </c>
    </row>
    <row r="256" spans="1:22" ht="12.75">
      <c r="A256">
        <f t="shared" si="75"/>
        <v>254</v>
      </c>
      <c r="B256" t="s">
        <v>1618</v>
      </c>
      <c r="C256" t="s">
        <v>913</v>
      </c>
      <c r="D256" s="1" t="s">
        <v>1616</v>
      </c>
      <c r="E256" s="13" t="s">
        <v>3106</v>
      </c>
      <c r="F256">
        <v>2.7</v>
      </c>
      <c r="G256" s="17">
        <v>100</v>
      </c>
      <c r="H256">
        <v>65</v>
      </c>
      <c r="I256" s="2" t="s">
        <v>2656</v>
      </c>
      <c r="J256" s="2" t="s">
        <v>2030</v>
      </c>
      <c r="K256" t="s">
        <v>3171</v>
      </c>
      <c r="M256" s="9" t="str">
        <f t="shared" si="76"/>
        <v>01</v>
      </c>
      <c r="N256" s="9" t="str">
        <f t="shared" si="77"/>
        <v>26</v>
      </c>
      <c r="O256" s="9" t="str">
        <f t="shared" si="78"/>
        <v>09</v>
      </c>
      <c r="P256" s="12">
        <f t="shared" si="84"/>
        <v>1.4583333333333333</v>
      </c>
      <c r="Q256" s="8">
        <f t="shared" si="79"/>
        <v>1</v>
      </c>
      <c r="R256" s="9" t="str">
        <f t="shared" si="90"/>
        <v>+60</v>
      </c>
      <c r="S256" s="9" t="str">
        <f t="shared" si="91"/>
        <v>15</v>
      </c>
      <c r="T256" s="9" t="str">
        <f t="shared" si="92"/>
        <v>43</v>
      </c>
      <c r="U256" s="11">
        <f t="shared" si="93"/>
        <v>60.36944444444445</v>
      </c>
      <c r="V256" s="12">
        <f t="shared" si="85"/>
        <v>60.36944444444445</v>
      </c>
    </row>
    <row r="257" spans="1:22" ht="12.75">
      <c r="A257">
        <f t="shared" si="75"/>
        <v>255</v>
      </c>
      <c r="B257" t="s">
        <v>1619</v>
      </c>
      <c r="C257" t="s">
        <v>730</v>
      </c>
      <c r="D257" s="1" t="s">
        <v>1238</v>
      </c>
      <c r="E257" s="13"/>
      <c r="F257">
        <v>2.4</v>
      </c>
      <c r="G257" s="17">
        <v>84</v>
      </c>
      <c r="H257">
        <v>57</v>
      </c>
      <c r="I257" s="2" t="s">
        <v>1919</v>
      </c>
      <c r="J257" s="2" t="s">
        <v>2657</v>
      </c>
      <c r="K257" t="s">
        <v>3157</v>
      </c>
      <c r="M257" s="9" t="str">
        <f t="shared" si="76"/>
        <v>17</v>
      </c>
      <c r="N257" s="9" t="str">
        <f t="shared" si="77"/>
        <v>10</v>
      </c>
      <c r="O257" s="9" t="str">
        <f t="shared" si="78"/>
        <v>38</v>
      </c>
      <c r="P257" s="12">
        <f t="shared" si="84"/>
        <v>17.272222222222222</v>
      </c>
      <c r="Q257" s="8">
        <f t="shared" si="79"/>
        <v>-1</v>
      </c>
      <c r="R257" s="9" t="str">
        <f t="shared" si="90"/>
        <v>-15</v>
      </c>
      <c r="S257" s="9" t="str">
        <f t="shared" si="91"/>
        <v>43</v>
      </c>
      <c r="T257" s="9" t="str">
        <f t="shared" si="92"/>
        <v>54</v>
      </c>
      <c r="U257" s="11">
        <f t="shared" si="93"/>
        <v>15.866666666666667</v>
      </c>
      <c r="V257" s="12">
        <f t="shared" si="85"/>
        <v>-15.866666666666667</v>
      </c>
    </row>
    <row r="258" spans="1:22" ht="12.75">
      <c r="A258">
        <f t="shared" si="75"/>
        <v>256</v>
      </c>
      <c r="B258" t="s">
        <v>1620</v>
      </c>
      <c r="C258" t="s">
        <v>837</v>
      </c>
      <c r="D258" s="1" t="s">
        <v>1239</v>
      </c>
      <c r="E258" s="13" t="s">
        <v>3107</v>
      </c>
      <c r="F258">
        <v>3.9</v>
      </c>
      <c r="G258" s="17">
        <v>150</v>
      </c>
      <c r="H258">
        <v>55</v>
      </c>
      <c r="I258" s="2" t="s">
        <v>1920</v>
      </c>
      <c r="J258" s="2" t="s">
        <v>162</v>
      </c>
      <c r="K258" t="s">
        <v>3167</v>
      </c>
      <c r="M258" s="9" t="str">
        <f t="shared" si="76"/>
        <v>22</v>
      </c>
      <c r="N258" s="9" t="str">
        <f t="shared" si="77"/>
        <v>21</v>
      </c>
      <c r="O258" s="9" t="str">
        <f t="shared" si="78"/>
        <v>54</v>
      </c>
      <c r="P258" s="12">
        <f t="shared" si="84"/>
        <v>22.5</v>
      </c>
      <c r="Q258" s="8">
        <f t="shared" si="79"/>
        <v>-1</v>
      </c>
      <c r="R258" s="9" t="str">
        <f t="shared" si="90"/>
        <v>-01</v>
      </c>
      <c r="S258" s="9" t="str">
        <f t="shared" si="91"/>
        <v>21</v>
      </c>
      <c r="T258" s="9" t="str">
        <f t="shared" si="92"/>
        <v>47</v>
      </c>
      <c r="U258" s="11">
        <f t="shared" si="93"/>
        <v>1.4805555555555556</v>
      </c>
      <c r="V258" s="12">
        <f t="shared" si="85"/>
        <v>-1.4805555555555556</v>
      </c>
    </row>
    <row r="259" spans="1:22" ht="25.5">
      <c r="A259">
        <f aca="true" t="shared" si="94" ref="A259:A290">A258+1</f>
        <v>257</v>
      </c>
      <c r="B259" t="s">
        <v>1621</v>
      </c>
      <c r="C259" t="s">
        <v>889</v>
      </c>
      <c r="D259" s="1" t="s">
        <v>1240</v>
      </c>
      <c r="E259" s="13"/>
      <c r="F259">
        <v>3.5</v>
      </c>
      <c r="G259" s="17">
        <v>120</v>
      </c>
      <c r="H259">
        <v>45</v>
      </c>
      <c r="I259" s="2" t="s">
        <v>1921</v>
      </c>
      <c r="J259" s="2" t="s">
        <v>2031</v>
      </c>
      <c r="K259" t="s">
        <v>3173</v>
      </c>
      <c r="M259" s="9" t="str">
        <f t="shared" si="76"/>
        <v>22</v>
      </c>
      <c r="N259" s="9" t="str">
        <f t="shared" si="77"/>
        <v>50</v>
      </c>
      <c r="O259" s="9" t="str">
        <f t="shared" si="78"/>
        <v>14</v>
      </c>
      <c r="P259" s="12">
        <f t="shared" si="84"/>
        <v>22.87222222222222</v>
      </c>
      <c r="Q259" s="8">
        <f t="shared" si="79"/>
        <v>1</v>
      </c>
      <c r="R259" s="9" t="str">
        <f t="shared" si="90"/>
        <v>+24</v>
      </c>
      <c r="S259" s="9" t="str">
        <f t="shared" si="91"/>
        <v>37</v>
      </c>
      <c r="T259" s="9" t="str">
        <f t="shared" si="92"/>
        <v>44</v>
      </c>
      <c r="U259" s="11">
        <f t="shared" si="93"/>
        <v>24.73888888888889</v>
      </c>
      <c r="V259" s="12">
        <f t="shared" si="85"/>
        <v>24.73888888888889</v>
      </c>
    </row>
    <row r="260" spans="1:22" ht="12.75">
      <c r="A260">
        <f t="shared" si="94"/>
        <v>258</v>
      </c>
      <c r="B260" t="s">
        <v>1622</v>
      </c>
      <c r="C260" t="s">
        <v>706</v>
      </c>
      <c r="D260" s="1" t="s">
        <v>1241</v>
      </c>
      <c r="E260" s="13" t="s">
        <v>2756</v>
      </c>
      <c r="F260">
        <v>2.9</v>
      </c>
      <c r="G260" s="17">
        <v>760</v>
      </c>
      <c r="H260">
        <v>3000</v>
      </c>
      <c r="I260" s="2" t="s">
        <v>1922</v>
      </c>
      <c r="J260" s="2" t="s">
        <v>181</v>
      </c>
      <c r="K260" t="s">
        <v>455</v>
      </c>
      <c r="M260" s="9" t="str">
        <f aca="true" t="shared" si="95" ref="M260:M323">LEFT(I260,2)</f>
        <v>22</v>
      </c>
      <c r="N260" s="9" t="str">
        <f aca="true" t="shared" si="96" ref="N260:N323">MID(I260,4,2)</f>
        <v>06</v>
      </c>
      <c r="O260" s="9" t="str">
        <f aca="true" t="shared" si="97" ref="O260:O323">MID(I260,7,2)</f>
        <v>02</v>
      </c>
      <c r="P260" s="12">
        <f t="shared" si="84"/>
        <v>22.105555555555558</v>
      </c>
      <c r="Q260" s="8">
        <f aca="true" t="shared" si="98" ref="Q260:Q323">SIGN(R260)</f>
        <v>0</v>
      </c>
      <c r="R260" s="9" t="str">
        <f t="shared" si="90"/>
        <v>-00</v>
      </c>
      <c r="S260" s="9" t="str">
        <f t="shared" si="91"/>
        <v>17</v>
      </c>
      <c r="T260" s="9" t="str">
        <f t="shared" si="92"/>
        <v>47</v>
      </c>
      <c r="U260" s="11">
        <f t="shared" si="93"/>
        <v>0.41388888888888886</v>
      </c>
      <c r="V260" s="12">
        <f t="shared" si="85"/>
        <v>0</v>
      </c>
    </row>
    <row r="261" spans="1:22" ht="12.75">
      <c r="A261">
        <f t="shared" si="94"/>
        <v>259</v>
      </c>
      <c r="B261" t="s">
        <v>1623</v>
      </c>
      <c r="C261" t="s">
        <v>811</v>
      </c>
      <c r="D261" s="1" t="s">
        <v>1242</v>
      </c>
      <c r="E261" s="13"/>
      <c r="F261">
        <v>3.1</v>
      </c>
      <c r="G261" s="17">
        <v>610</v>
      </c>
      <c r="H261">
        <v>2000</v>
      </c>
      <c r="I261" s="2" t="s">
        <v>1923</v>
      </c>
      <c r="J261" s="2" t="s">
        <v>3027</v>
      </c>
      <c r="K261" t="s">
        <v>455</v>
      </c>
      <c r="M261" s="9" t="str">
        <f t="shared" si="95"/>
        <v>21</v>
      </c>
      <c r="N261" s="9" t="str">
        <f t="shared" si="96"/>
        <v>31</v>
      </c>
      <c r="O261" s="9" t="str">
        <f t="shared" si="97"/>
        <v>49</v>
      </c>
      <c r="P261" s="12">
        <f t="shared" si="84"/>
        <v>21.65277777777778</v>
      </c>
      <c r="Q261" s="8">
        <f t="shared" si="98"/>
        <v>-1</v>
      </c>
      <c r="R261" s="9" t="str">
        <f t="shared" si="90"/>
        <v>-05</v>
      </c>
      <c r="S261" s="9" t="str">
        <f t="shared" si="91"/>
        <v>33</v>
      </c>
      <c r="T261" s="9" t="str">
        <f t="shared" si="92"/>
        <v>02</v>
      </c>
      <c r="U261" s="11">
        <f t="shared" si="93"/>
        <v>5.555555555555555</v>
      </c>
      <c r="V261" s="12">
        <f t="shared" si="85"/>
        <v>-5.555555555555555</v>
      </c>
    </row>
    <row r="262" spans="1:22" ht="12.75">
      <c r="A262">
        <f t="shared" si="94"/>
        <v>260</v>
      </c>
      <c r="B262" t="s">
        <v>1624</v>
      </c>
      <c r="C262" t="s">
        <v>838</v>
      </c>
      <c r="D262" s="1" t="s">
        <v>1625</v>
      </c>
      <c r="E262" s="13" t="s">
        <v>2757</v>
      </c>
      <c r="F262">
        <v>2.2</v>
      </c>
      <c r="G262" s="17">
        <v>1500</v>
      </c>
      <c r="H262">
        <v>20000</v>
      </c>
      <c r="I262" s="2" t="s">
        <v>1924</v>
      </c>
      <c r="J262" s="2" t="s">
        <v>3028</v>
      </c>
      <c r="K262" t="s">
        <v>3169</v>
      </c>
      <c r="M262" s="9" t="str">
        <f t="shared" si="95"/>
        <v>20</v>
      </c>
      <c r="N262" s="9" t="str">
        <f t="shared" si="96"/>
        <v>22</v>
      </c>
      <c r="O262" s="9" t="str">
        <f t="shared" si="97"/>
        <v>23</v>
      </c>
      <c r="P262" s="12">
        <f t="shared" si="84"/>
        <v>20.430555555555557</v>
      </c>
      <c r="Q262" s="8">
        <f t="shared" si="98"/>
        <v>1</v>
      </c>
      <c r="R262" s="9" t="str">
        <f t="shared" si="90"/>
        <v>+40</v>
      </c>
      <c r="S262" s="9" t="str">
        <f t="shared" si="91"/>
        <v>16</v>
      </c>
      <c r="T262" s="9" t="str">
        <f t="shared" si="92"/>
        <v>29</v>
      </c>
      <c r="U262" s="11">
        <f t="shared" si="93"/>
        <v>40.34722222222222</v>
      </c>
      <c r="V262" s="12">
        <f t="shared" si="85"/>
        <v>40.34722222222222</v>
      </c>
    </row>
    <row r="263" spans="1:22" ht="12.75">
      <c r="A263">
        <f t="shared" si="94"/>
        <v>261</v>
      </c>
      <c r="B263" t="s">
        <v>1626</v>
      </c>
      <c r="C263" t="s">
        <v>851</v>
      </c>
      <c r="D263" s="1" t="s">
        <v>1243</v>
      </c>
      <c r="E263" s="13"/>
      <c r="F263">
        <v>2.1</v>
      </c>
      <c r="G263" s="17">
        <v>720</v>
      </c>
      <c r="H263">
        <v>6000</v>
      </c>
      <c r="I263" s="2" t="s">
        <v>1925</v>
      </c>
      <c r="J263" s="2" t="s">
        <v>250</v>
      </c>
      <c r="K263" t="s">
        <v>3176</v>
      </c>
      <c r="M263" s="9" t="str">
        <f t="shared" si="95"/>
        <v>05</v>
      </c>
      <c r="N263" s="9" t="str">
        <f t="shared" si="96"/>
        <v>47</v>
      </c>
      <c r="O263" s="9" t="str">
        <f t="shared" si="97"/>
        <v>59</v>
      </c>
      <c r="P263" s="12">
        <f t="shared" si="84"/>
        <v>5.947222222222222</v>
      </c>
      <c r="Q263" s="8">
        <f t="shared" si="98"/>
        <v>-1</v>
      </c>
      <c r="R263" s="9" t="str">
        <f t="shared" si="90"/>
        <v>-09</v>
      </c>
      <c r="S263" s="9" t="str">
        <f t="shared" si="91"/>
        <v>39</v>
      </c>
      <c r="T263" s="9" t="str">
        <f t="shared" si="92"/>
        <v>48</v>
      </c>
      <c r="U263" s="11">
        <f t="shared" si="93"/>
        <v>9.783333333333333</v>
      </c>
      <c r="V263" s="12">
        <f t="shared" si="85"/>
        <v>-9.783333333333333</v>
      </c>
    </row>
    <row r="264" spans="1:22" ht="12.75">
      <c r="A264">
        <f t="shared" si="94"/>
        <v>262</v>
      </c>
      <c r="B264" t="s">
        <v>1627</v>
      </c>
      <c r="C264" t="s">
        <v>926</v>
      </c>
      <c r="E264" s="13" t="s">
        <v>2758</v>
      </c>
      <c r="F264">
        <v>4.2</v>
      </c>
      <c r="G264" s="17">
        <v>115</v>
      </c>
      <c r="H264">
        <v>22</v>
      </c>
      <c r="I264" s="2" t="s">
        <v>1926</v>
      </c>
      <c r="J264" s="2" t="s">
        <v>2032</v>
      </c>
      <c r="K264" t="s">
        <v>2066</v>
      </c>
      <c r="M264" s="9" t="str">
        <f t="shared" si="95"/>
        <v>21</v>
      </c>
      <c r="N264" s="9" t="str">
        <f t="shared" si="96"/>
        <v>44</v>
      </c>
      <c r="O264" s="9" t="str">
        <f t="shared" si="97"/>
        <v>52</v>
      </c>
      <c r="P264" s="12">
        <f t="shared" si="84"/>
        <v>21.87777777777778</v>
      </c>
      <c r="Q264" s="8">
        <f t="shared" si="98"/>
        <v>1</v>
      </c>
      <c r="R264" s="9" t="str">
        <f t="shared" si="90"/>
        <v>+25</v>
      </c>
      <c r="S264" s="9" t="str">
        <f t="shared" si="91"/>
        <v>40</v>
      </c>
      <c r="T264" s="9" t="str">
        <f t="shared" si="92"/>
        <v>09</v>
      </c>
      <c r="U264" s="11">
        <f t="shared" si="93"/>
        <v>25.691666666666666</v>
      </c>
      <c r="V264" s="12">
        <f t="shared" si="85"/>
        <v>25.691666666666666</v>
      </c>
    </row>
    <row r="265" spans="1:22" ht="25.5">
      <c r="A265">
        <f t="shared" si="94"/>
        <v>263</v>
      </c>
      <c r="B265" t="s">
        <v>1628</v>
      </c>
      <c r="C265" t="s">
        <v>661</v>
      </c>
      <c r="D265" s="1" t="s">
        <v>1244</v>
      </c>
      <c r="E265" s="13"/>
      <c r="F265">
        <v>1.9</v>
      </c>
      <c r="G265" s="17">
        <v>270</v>
      </c>
      <c r="H265">
        <v>1000</v>
      </c>
      <c r="I265" s="2" t="s">
        <v>1927</v>
      </c>
      <c r="J265" s="2" t="s">
        <v>2033</v>
      </c>
      <c r="K265" t="s">
        <v>3174</v>
      </c>
      <c r="M265" s="9" t="str">
        <f t="shared" si="95"/>
        <v>17</v>
      </c>
      <c r="N265" s="9" t="str">
        <f t="shared" si="96"/>
        <v>37</v>
      </c>
      <c r="O265" s="9" t="str">
        <f t="shared" si="97"/>
        <v>38</v>
      </c>
      <c r="P265" s="12">
        <f t="shared" si="84"/>
        <v>17.72222222222222</v>
      </c>
      <c r="Q265" s="8">
        <f t="shared" si="98"/>
        <v>-1</v>
      </c>
      <c r="R265" s="9" t="str">
        <f t="shared" si="90"/>
        <v>-43</v>
      </c>
      <c r="S265" s="9" t="str">
        <f t="shared" si="91"/>
        <v>00</v>
      </c>
      <c r="T265" s="9" t="str">
        <f t="shared" si="92"/>
        <v>15</v>
      </c>
      <c r="U265" s="11">
        <f t="shared" si="93"/>
        <v>43.041666666666664</v>
      </c>
      <c r="V265" s="12">
        <f t="shared" si="85"/>
        <v>-43.041666666666664</v>
      </c>
    </row>
    <row r="266" spans="1:22" ht="12.75">
      <c r="A266">
        <f t="shared" si="94"/>
        <v>264</v>
      </c>
      <c r="B266" t="s">
        <v>1629</v>
      </c>
      <c r="C266" t="s">
        <v>914</v>
      </c>
      <c r="E266" s="13"/>
      <c r="F266">
        <v>3.1</v>
      </c>
      <c r="G266" s="17">
        <v>78</v>
      </c>
      <c r="H266">
        <v>26</v>
      </c>
      <c r="I266" s="2" t="s">
        <v>1928</v>
      </c>
      <c r="J266" s="2" t="s">
        <v>251</v>
      </c>
      <c r="K266" t="s">
        <v>3166</v>
      </c>
      <c r="M266" s="9" t="str">
        <f t="shared" si="95"/>
        <v>17</v>
      </c>
      <c r="N266" s="9" t="str">
        <f t="shared" si="96"/>
        <v>15</v>
      </c>
      <c r="O266" s="9" t="str">
        <f t="shared" si="97"/>
        <v>12</v>
      </c>
      <c r="P266" s="12">
        <f t="shared" si="84"/>
        <v>17.283333333333335</v>
      </c>
      <c r="Q266" s="8">
        <f t="shared" si="98"/>
        <v>1</v>
      </c>
      <c r="R266" s="9" t="str">
        <f t="shared" si="90"/>
        <v>+24</v>
      </c>
      <c r="S266" s="9" t="str">
        <f t="shared" si="91"/>
        <v>50</v>
      </c>
      <c r="T266" s="9" t="str">
        <f t="shared" si="92"/>
        <v>06</v>
      </c>
      <c r="U266" s="11">
        <f t="shared" si="93"/>
        <v>24.849999999999998</v>
      </c>
      <c r="V266" s="12">
        <f t="shared" si="85"/>
        <v>24.849999999999998</v>
      </c>
    </row>
    <row r="267" spans="1:22" ht="12.75">
      <c r="A267">
        <f t="shared" si="94"/>
        <v>265</v>
      </c>
      <c r="B267" t="s">
        <v>1630</v>
      </c>
      <c r="C267" t="s">
        <v>970</v>
      </c>
      <c r="D267" s="1" t="s">
        <v>1631</v>
      </c>
      <c r="E267" s="13"/>
      <c r="F267">
        <v>3.9</v>
      </c>
      <c r="G267" s="17">
        <v>100</v>
      </c>
      <c r="H267">
        <v>20</v>
      </c>
      <c r="I267" s="2" t="s">
        <v>1929</v>
      </c>
      <c r="J267" s="2" t="s">
        <v>2658</v>
      </c>
      <c r="K267" t="s">
        <v>3162</v>
      </c>
      <c r="M267" s="9" t="str">
        <f t="shared" si="95"/>
        <v>04</v>
      </c>
      <c r="N267" s="9" t="str">
        <f t="shared" si="96"/>
        <v>38</v>
      </c>
      <c r="O267" s="9" t="str">
        <f t="shared" si="97"/>
        <v>25</v>
      </c>
      <c r="P267" s="12">
        <f t="shared" si="84"/>
        <v>4.7027777777777775</v>
      </c>
      <c r="Q267" s="8">
        <f t="shared" si="98"/>
        <v>-1</v>
      </c>
      <c r="R267" s="9" t="str">
        <f t="shared" si="90"/>
        <v>-14</v>
      </c>
      <c r="S267" s="9" t="str">
        <f t="shared" si="91"/>
        <v>17</v>
      </c>
      <c r="T267" s="9" t="str">
        <f t="shared" si="92"/>
        <v>26</v>
      </c>
      <c r="U267" s="11">
        <f t="shared" si="93"/>
        <v>14.355555555555556</v>
      </c>
      <c r="V267" s="12">
        <f t="shared" si="85"/>
        <v>-14.355555555555556</v>
      </c>
    </row>
    <row r="268" spans="1:22" ht="12.75">
      <c r="A268">
        <f t="shared" si="94"/>
        <v>266</v>
      </c>
      <c r="B268" t="s">
        <v>3112</v>
      </c>
      <c r="C268" t="s">
        <v>812</v>
      </c>
      <c r="D268" s="1" t="s">
        <v>1245</v>
      </c>
      <c r="E268" s="13" t="s">
        <v>2759</v>
      </c>
      <c r="F268">
        <v>2.4</v>
      </c>
      <c r="G268" s="17">
        <v>233</v>
      </c>
      <c r="H268">
        <v>150</v>
      </c>
      <c r="I268" s="2" t="s">
        <v>1930</v>
      </c>
      <c r="J268" s="2" t="s">
        <v>2034</v>
      </c>
      <c r="K268" t="s">
        <v>1289</v>
      </c>
      <c r="M268" s="9" t="str">
        <f t="shared" si="95"/>
        <v>23</v>
      </c>
      <c r="N268" s="9" t="str">
        <f t="shared" si="96"/>
        <v>04</v>
      </c>
      <c r="O268" s="9" t="str">
        <f t="shared" si="97"/>
        <v>01</v>
      </c>
      <c r="P268" s="12">
        <f t="shared" si="84"/>
        <v>23.069444444444443</v>
      </c>
      <c r="Q268" s="8">
        <f t="shared" si="98"/>
        <v>1</v>
      </c>
      <c r="R268" s="9" t="str">
        <f t="shared" si="90"/>
        <v>+28</v>
      </c>
      <c r="S268" s="9" t="str">
        <f t="shared" si="91"/>
        <v>06</v>
      </c>
      <c r="T268" s="9" t="str">
        <f t="shared" si="92"/>
        <v>39</v>
      </c>
      <c r="U268" s="11">
        <f t="shared" si="93"/>
        <v>28.208333333333336</v>
      </c>
      <c r="V268" s="12">
        <f t="shared" si="85"/>
        <v>28.208333333333336</v>
      </c>
    </row>
    <row r="269" spans="1:22" ht="12.75">
      <c r="A269">
        <f t="shared" si="94"/>
        <v>267</v>
      </c>
      <c r="B269" t="s">
        <v>3112</v>
      </c>
      <c r="C269" t="s">
        <v>894</v>
      </c>
      <c r="D269" s="1" t="s">
        <v>1632</v>
      </c>
      <c r="E269" s="13" t="s">
        <v>2760</v>
      </c>
      <c r="F269">
        <v>4.8</v>
      </c>
      <c r="G269" s="17">
        <v>370</v>
      </c>
      <c r="H269">
        <v>125</v>
      </c>
      <c r="I269" s="2" t="s">
        <v>1931</v>
      </c>
      <c r="J269" s="2" t="s">
        <v>2035</v>
      </c>
      <c r="K269" t="s">
        <v>52</v>
      </c>
      <c r="M269" s="9" t="str">
        <f t="shared" si="95"/>
        <v>22</v>
      </c>
      <c r="N269" s="9" t="str">
        <f t="shared" si="96"/>
        <v>25</v>
      </c>
      <c r="O269" s="9" t="str">
        <f t="shared" si="97"/>
        <v>31</v>
      </c>
      <c r="P269" s="12">
        <f t="shared" si="84"/>
        <v>22.50277777777778</v>
      </c>
      <c r="Q269" s="8">
        <f t="shared" si="98"/>
        <v>1</v>
      </c>
      <c r="R269" s="9" t="str">
        <f t="shared" si="90"/>
        <v>+01</v>
      </c>
      <c r="S269" s="9" t="str">
        <f t="shared" si="91"/>
        <v>24</v>
      </c>
      <c r="T269" s="9" t="str">
        <f t="shared" si="92"/>
        <v>08</v>
      </c>
      <c r="U269" s="11">
        <f t="shared" si="93"/>
        <v>1.422222222222222</v>
      </c>
      <c r="V269" s="12">
        <f t="shared" si="85"/>
        <v>1.422222222222222</v>
      </c>
    </row>
    <row r="270" spans="1:22" ht="12.75">
      <c r="A270">
        <f t="shared" si="94"/>
        <v>268</v>
      </c>
      <c r="B270" t="s">
        <v>1633</v>
      </c>
      <c r="C270" t="s">
        <v>707</v>
      </c>
      <c r="D270" s="1" t="s">
        <v>1625</v>
      </c>
      <c r="E270" s="13" t="s">
        <v>2761</v>
      </c>
      <c r="F270">
        <v>2.3</v>
      </c>
      <c r="G270" s="17">
        <v>230</v>
      </c>
      <c r="H270">
        <v>500</v>
      </c>
      <c r="I270" s="2" t="s">
        <v>1932</v>
      </c>
      <c r="J270" s="2" t="s">
        <v>3029</v>
      </c>
      <c r="K270" t="s">
        <v>3149</v>
      </c>
      <c r="L270" t="s">
        <v>1634</v>
      </c>
      <c r="M270" s="9" t="str">
        <f t="shared" si="95"/>
        <v>00</v>
      </c>
      <c r="N270" s="9" t="str">
        <f t="shared" si="96"/>
        <v>40</v>
      </c>
      <c r="O270" s="9" t="str">
        <f t="shared" si="97"/>
        <v>48</v>
      </c>
      <c r="P270" s="12">
        <f t="shared" si="84"/>
        <v>0.7999999999999999</v>
      </c>
      <c r="Q270" s="8">
        <f t="shared" si="98"/>
        <v>1</v>
      </c>
      <c r="R270" s="9" t="str">
        <f t="shared" si="90"/>
        <v>+56</v>
      </c>
      <c r="S270" s="9" t="str">
        <f t="shared" si="91"/>
        <v>33</v>
      </c>
      <c r="T270" s="9" t="str">
        <f t="shared" si="92"/>
        <v>57</v>
      </c>
      <c r="U270" s="11">
        <f t="shared" si="93"/>
        <v>56.70833333333333</v>
      </c>
      <c r="V270" s="12">
        <f t="shared" si="85"/>
        <v>56.70833333333333</v>
      </c>
    </row>
    <row r="271" spans="1:22" ht="12.75">
      <c r="A271">
        <f t="shared" si="94"/>
        <v>269</v>
      </c>
      <c r="B271" t="s">
        <v>1635</v>
      </c>
      <c r="C271" t="s">
        <v>766</v>
      </c>
      <c r="E271" s="13" t="s">
        <v>1253</v>
      </c>
      <c r="F271">
        <v>3.4</v>
      </c>
      <c r="G271" s="17">
        <v>440</v>
      </c>
      <c r="H271">
        <v>650</v>
      </c>
      <c r="I271" s="2" t="s">
        <v>1933</v>
      </c>
      <c r="J271" s="2" t="s">
        <v>3030</v>
      </c>
      <c r="K271" t="s">
        <v>3159</v>
      </c>
      <c r="M271" s="9" t="str">
        <f t="shared" si="95"/>
        <v>01</v>
      </c>
      <c r="N271" s="9" t="str">
        <f t="shared" si="96"/>
        <v>54</v>
      </c>
      <c r="O271" s="9" t="str">
        <f t="shared" si="97"/>
        <v>46</v>
      </c>
      <c r="P271" s="12">
        <f t="shared" si="84"/>
        <v>2.0277777777777777</v>
      </c>
      <c r="Q271" s="8">
        <f t="shared" si="98"/>
        <v>1</v>
      </c>
      <c r="R271" s="9" t="str">
        <f t="shared" si="90"/>
        <v>+63</v>
      </c>
      <c r="S271" s="9" t="str">
        <f t="shared" si="91"/>
        <v>41</v>
      </c>
      <c r="T271" s="9" t="str">
        <f t="shared" si="92"/>
        <v>42</v>
      </c>
      <c r="U271" s="11">
        <f t="shared" si="93"/>
        <v>63.8</v>
      </c>
      <c r="V271" s="12">
        <f t="shared" si="85"/>
        <v>63.8</v>
      </c>
    </row>
    <row r="272" spans="1:22" ht="25.5">
      <c r="A272">
        <f t="shared" si="94"/>
        <v>270</v>
      </c>
      <c r="B272" t="s">
        <v>1636</v>
      </c>
      <c r="C272" t="s">
        <v>839</v>
      </c>
      <c r="D272" s="19" t="s">
        <v>1246</v>
      </c>
      <c r="E272" s="13" t="s">
        <v>3108</v>
      </c>
      <c r="F272">
        <v>3</v>
      </c>
      <c r="G272" s="17">
        <v>120</v>
      </c>
      <c r="H272">
        <v>75</v>
      </c>
      <c r="I272" s="2" t="s">
        <v>1934</v>
      </c>
      <c r="J272" s="2" t="s">
        <v>2659</v>
      </c>
      <c r="K272" t="s">
        <v>55</v>
      </c>
      <c r="M272" s="9" t="str">
        <f t="shared" si="95"/>
        <v>14</v>
      </c>
      <c r="N272" s="9" t="str">
        <f t="shared" si="96"/>
        <v>32</v>
      </c>
      <c r="O272" s="9" t="str">
        <f t="shared" si="97"/>
        <v>15</v>
      </c>
      <c r="P272" s="12">
        <f t="shared" si="84"/>
        <v>14.575</v>
      </c>
      <c r="Q272" s="8">
        <f t="shared" si="98"/>
        <v>1</v>
      </c>
      <c r="R272" s="9" t="str">
        <f t="shared" si="90"/>
        <v>+38</v>
      </c>
      <c r="S272" s="9" t="str">
        <f t="shared" si="91"/>
        <v>17</v>
      </c>
      <c r="T272" s="9" t="str">
        <f t="shared" si="92"/>
        <v>19</v>
      </c>
      <c r="U272" s="11">
        <f t="shared" si="93"/>
        <v>38.33611111111111</v>
      </c>
      <c r="V272" s="12">
        <f t="shared" si="85"/>
        <v>38.33611111111111</v>
      </c>
    </row>
    <row r="273" spans="1:22" ht="12.75">
      <c r="A273">
        <f t="shared" si="94"/>
        <v>271</v>
      </c>
      <c r="B273" t="s">
        <v>1637</v>
      </c>
      <c r="C273" t="s">
        <v>708</v>
      </c>
      <c r="E273" s="13" t="s">
        <v>3109</v>
      </c>
      <c r="F273">
        <v>4.4</v>
      </c>
      <c r="G273" s="17">
        <v>390</v>
      </c>
      <c r="H273">
        <v>210</v>
      </c>
      <c r="I273" s="2" t="s">
        <v>1935</v>
      </c>
      <c r="J273" s="2" t="s">
        <v>209</v>
      </c>
      <c r="K273" t="s">
        <v>2069</v>
      </c>
      <c r="M273" s="9" t="str">
        <f t="shared" si="95"/>
        <v>19</v>
      </c>
      <c r="N273" s="9" t="str">
        <f t="shared" si="96"/>
        <v>40</v>
      </c>
      <c r="O273" s="9" t="str">
        <f t="shared" si="97"/>
        <v>18</v>
      </c>
      <c r="P273" s="12">
        <f t="shared" si="84"/>
        <v>19.71666666666667</v>
      </c>
      <c r="Q273" s="8">
        <f t="shared" si="98"/>
        <v>1</v>
      </c>
      <c r="R273" s="9" t="str">
        <f t="shared" si="90"/>
        <v>+18</v>
      </c>
      <c r="S273" s="9" t="str">
        <f t="shared" si="91"/>
        <v>01</v>
      </c>
      <c r="T273" s="9" t="str">
        <f t="shared" si="92"/>
        <v>34</v>
      </c>
      <c r="U273" s="11">
        <f t="shared" si="93"/>
        <v>18.11111111111111</v>
      </c>
      <c r="V273" s="12">
        <f t="shared" si="85"/>
        <v>18.11111111111111</v>
      </c>
    </row>
    <row r="274" spans="1:22" ht="12.75">
      <c r="A274">
        <f t="shared" si="94"/>
        <v>272</v>
      </c>
      <c r="B274" t="s">
        <v>1638</v>
      </c>
      <c r="C274" t="s">
        <v>869</v>
      </c>
      <c r="D274" s="1" t="s">
        <v>1247</v>
      </c>
      <c r="E274" s="13"/>
      <c r="F274">
        <v>1.6</v>
      </c>
      <c r="G274" s="17">
        <v>700</v>
      </c>
      <c r="H274">
        <v>7000</v>
      </c>
      <c r="I274" s="2" t="s">
        <v>1936</v>
      </c>
      <c r="J274" s="2" t="s">
        <v>2660</v>
      </c>
      <c r="K274" t="s">
        <v>3156</v>
      </c>
      <c r="M274" s="9" t="str">
        <f t="shared" si="95"/>
        <v>17</v>
      </c>
      <c r="N274" s="9" t="str">
        <f t="shared" si="96"/>
        <v>33</v>
      </c>
      <c r="O274" s="9" t="str">
        <f t="shared" si="97"/>
        <v>54</v>
      </c>
      <c r="P274" s="12">
        <f t="shared" si="84"/>
        <v>17.7</v>
      </c>
      <c r="Q274" s="8">
        <f t="shared" si="98"/>
        <v>-1</v>
      </c>
      <c r="R274" s="9" t="str">
        <f t="shared" si="90"/>
        <v>-37</v>
      </c>
      <c r="S274" s="9" t="str">
        <f t="shared" si="91"/>
        <v>06</v>
      </c>
      <c r="T274" s="9" t="str">
        <f t="shared" si="92"/>
        <v>36</v>
      </c>
      <c r="U274" s="11">
        <f t="shared" si="93"/>
        <v>37.2</v>
      </c>
      <c r="V274" s="12">
        <f t="shared" si="85"/>
        <v>-37.2</v>
      </c>
    </row>
    <row r="275" spans="1:22" ht="12.75">
      <c r="A275">
        <f t="shared" si="94"/>
        <v>273</v>
      </c>
      <c r="B275" t="s">
        <v>1639</v>
      </c>
      <c r="C275" t="s">
        <v>813</v>
      </c>
      <c r="D275" s="1" t="s">
        <v>1248</v>
      </c>
      <c r="E275" s="13" t="s">
        <v>3110</v>
      </c>
      <c r="F275">
        <v>3.5</v>
      </c>
      <c r="G275" s="17">
        <v>880</v>
      </c>
      <c r="H275">
        <v>2300</v>
      </c>
      <c r="I275" s="2" t="s">
        <v>1937</v>
      </c>
      <c r="J275" s="2" t="s">
        <v>210</v>
      </c>
      <c r="K275" t="s">
        <v>3175</v>
      </c>
      <c r="M275" s="9" t="str">
        <f t="shared" si="95"/>
        <v>18</v>
      </c>
      <c r="N275" s="9" t="str">
        <f t="shared" si="96"/>
        <v>50</v>
      </c>
      <c r="O275" s="9" t="str">
        <f t="shared" si="97"/>
        <v>14</v>
      </c>
      <c r="P275" s="12">
        <f t="shared" si="84"/>
        <v>18.87222222222222</v>
      </c>
      <c r="Q275" s="8">
        <f t="shared" si="98"/>
        <v>-1</v>
      </c>
      <c r="R275" s="9" t="str">
        <f>LEFT(J279,3)</f>
        <v>-04</v>
      </c>
      <c r="S275" s="9" t="str">
        <f>MID(J279,5,2)</f>
        <v>12</v>
      </c>
      <c r="T275" s="9" t="str">
        <f>MID(J279,8,2)</f>
        <v>12</v>
      </c>
      <c r="U275" s="11">
        <f>ABS(LEFT(J279,3))+(MID(J279,5,2)/60)+(MID(J279,8,2)/360)</f>
        <v>4.233333333333333</v>
      </c>
      <c r="V275" s="12">
        <f t="shared" si="85"/>
        <v>-4.233333333333333</v>
      </c>
    </row>
    <row r="276" spans="1:22" ht="12.75">
      <c r="A276">
        <f t="shared" si="94"/>
        <v>274</v>
      </c>
      <c r="B276" t="s">
        <v>1640</v>
      </c>
      <c r="C276" t="s">
        <v>814</v>
      </c>
      <c r="D276" s="1" t="s">
        <v>1249</v>
      </c>
      <c r="E276" s="13" t="s">
        <v>3111</v>
      </c>
      <c r="F276">
        <v>2.7</v>
      </c>
      <c r="G276" s="17">
        <v>60</v>
      </c>
      <c r="H276">
        <v>24</v>
      </c>
      <c r="I276" s="2" t="s">
        <v>2662</v>
      </c>
      <c r="J276" s="2" t="s">
        <v>2661</v>
      </c>
      <c r="K276" t="s">
        <v>1290</v>
      </c>
      <c r="M276" s="9" t="str">
        <f t="shared" si="95"/>
        <v>01</v>
      </c>
      <c r="N276" s="9" t="str">
        <f t="shared" si="96"/>
        <v>54</v>
      </c>
      <c r="O276" s="9" t="str">
        <f t="shared" si="97"/>
        <v>55</v>
      </c>
      <c r="P276" s="12">
        <f t="shared" si="84"/>
        <v>2.0527777777777776</v>
      </c>
      <c r="Q276" s="8">
        <f t="shared" si="98"/>
        <v>1</v>
      </c>
      <c r="R276" s="9" t="str">
        <f aca="true" t="shared" si="99" ref="R276:R322">LEFT(J276,3)</f>
        <v>+20</v>
      </c>
      <c r="S276" s="9" t="str">
        <f aca="true" t="shared" si="100" ref="S276:S322">MID(J276,5,2)</f>
        <v>49</v>
      </c>
      <c r="T276" s="9" t="str">
        <f aca="true" t="shared" si="101" ref="T276:T322">MID(J276,8,2)</f>
        <v>60</v>
      </c>
      <c r="U276" s="11">
        <f aca="true" t="shared" si="102" ref="U276:U322">ABS(LEFT(J276,3))+(MID(J276,5,2)/60)+(MID(J276,8,2)/360)</f>
        <v>20.983333333333334</v>
      </c>
      <c r="V276" s="12">
        <f t="shared" si="85"/>
        <v>20.983333333333334</v>
      </c>
    </row>
    <row r="277" spans="1:22" ht="22.5">
      <c r="A277">
        <f t="shared" si="94"/>
        <v>275</v>
      </c>
      <c r="B277" s="5" t="s">
        <v>1641</v>
      </c>
      <c r="C277" t="s">
        <v>709</v>
      </c>
      <c r="D277" s="1" t="s">
        <v>1250</v>
      </c>
      <c r="E277" s="13" t="s">
        <v>2762</v>
      </c>
      <c r="F277">
        <v>-1.4</v>
      </c>
      <c r="G277" s="17">
        <v>8.6</v>
      </c>
      <c r="H277">
        <v>21</v>
      </c>
      <c r="I277" s="2" t="s">
        <v>1938</v>
      </c>
      <c r="J277" s="2" t="s">
        <v>2036</v>
      </c>
      <c r="K277" t="s">
        <v>3167</v>
      </c>
      <c r="L277" t="s">
        <v>3168</v>
      </c>
      <c r="M277" s="9" t="str">
        <f t="shared" si="95"/>
        <v>06</v>
      </c>
      <c r="N277" s="9" t="str">
        <f t="shared" si="96"/>
        <v>45</v>
      </c>
      <c r="O277" s="9" t="str">
        <f t="shared" si="97"/>
        <v>22</v>
      </c>
      <c r="P277" s="12">
        <f t="shared" si="84"/>
        <v>6.811111111111111</v>
      </c>
      <c r="Q277" s="8">
        <f t="shared" si="98"/>
        <v>-1</v>
      </c>
      <c r="R277" s="9" t="str">
        <f t="shared" si="99"/>
        <v>-16</v>
      </c>
      <c r="S277" s="9" t="str">
        <f t="shared" si="100"/>
        <v>43</v>
      </c>
      <c r="T277" s="9" t="str">
        <f t="shared" si="101"/>
        <v>02</v>
      </c>
      <c r="U277" s="11">
        <f t="shared" si="102"/>
        <v>16.72222222222222</v>
      </c>
      <c r="V277" s="12">
        <f t="shared" si="85"/>
        <v>-16.72222222222222</v>
      </c>
    </row>
    <row r="278" spans="1:22" ht="22.5">
      <c r="A278">
        <f t="shared" si="94"/>
        <v>276</v>
      </c>
      <c r="B278" s="5" t="s">
        <v>1642</v>
      </c>
      <c r="C278" t="s">
        <v>710</v>
      </c>
      <c r="D278" s="1" t="s">
        <v>1251</v>
      </c>
      <c r="E278" s="13" t="s">
        <v>1252</v>
      </c>
      <c r="F278">
        <v>2.1</v>
      </c>
      <c r="G278" s="17">
        <v>100</v>
      </c>
      <c r="H278">
        <v>110</v>
      </c>
      <c r="I278" s="2" t="s">
        <v>1939</v>
      </c>
      <c r="J278" s="2" t="s">
        <v>2037</v>
      </c>
      <c r="K278" t="s">
        <v>1289</v>
      </c>
      <c r="M278" s="9" t="str">
        <f t="shared" si="95"/>
        <v>00</v>
      </c>
      <c r="N278" s="9" t="str">
        <f t="shared" si="96"/>
        <v>08</v>
      </c>
      <c r="O278" s="9" t="str">
        <f t="shared" si="97"/>
        <v>39</v>
      </c>
      <c r="P278" s="12">
        <f t="shared" si="84"/>
        <v>0.24166666666666667</v>
      </c>
      <c r="Q278" s="8">
        <f t="shared" si="98"/>
        <v>1</v>
      </c>
      <c r="R278" s="9" t="str">
        <f t="shared" si="99"/>
        <v>+29</v>
      </c>
      <c r="S278" s="9" t="str">
        <f t="shared" si="100"/>
        <v>07</v>
      </c>
      <c r="T278" s="9" t="str">
        <f t="shared" si="101"/>
        <v>08</v>
      </c>
      <c r="U278" s="11">
        <f t="shared" si="102"/>
        <v>29.13888888888889</v>
      </c>
      <c r="V278" s="12">
        <f t="shared" si="85"/>
        <v>29.13888888888889</v>
      </c>
    </row>
    <row r="279" spans="1:22" ht="12.75">
      <c r="A279">
        <f t="shared" si="94"/>
        <v>277</v>
      </c>
      <c r="B279" t="s">
        <v>1643</v>
      </c>
      <c r="C279" t="s">
        <v>852</v>
      </c>
      <c r="D279" s="1" t="s">
        <v>1644</v>
      </c>
      <c r="E279" s="13"/>
      <c r="F279">
        <v>5</v>
      </c>
      <c r="G279" s="17">
        <v>140</v>
      </c>
      <c r="H279">
        <v>15</v>
      </c>
      <c r="I279" s="2" t="s">
        <v>1940</v>
      </c>
      <c r="J279" s="2" t="s">
        <v>3031</v>
      </c>
      <c r="K279" t="s">
        <v>3162</v>
      </c>
      <c r="M279" s="9" t="str">
        <f t="shared" si="95"/>
        <v>22</v>
      </c>
      <c r="N279" s="9" t="str">
        <f t="shared" si="96"/>
        <v>38</v>
      </c>
      <c r="O279" s="9" t="str">
        <f t="shared" si="97"/>
        <v>01</v>
      </c>
      <c r="P279" s="12">
        <f t="shared" si="84"/>
        <v>22.63611111111111</v>
      </c>
      <c r="Q279" s="8">
        <f t="shared" si="98"/>
        <v>-1</v>
      </c>
      <c r="R279" s="9" t="str">
        <f t="shared" si="99"/>
        <v>-04</v>
      </c>
      <c r="S279" s="9" t="str">
        <f t="shared" si="100"/>
        <v>12</v>
      </c>
      <c r="T279" s="9" t="str">
        <f t="shared" si="101"/>
        <v>12</v>
      </c>
      <c r="U279" s="11">
        <f t="shared" si="102"/>
        <v>4.233333333333333</v>
      </c>
      <c r="V279" s="12">
        <f t="shared" si="85"/>
        <v>-4.233333333333333</v>
      </c>
    </row>
    <row r="280" spans="1:22" ht="12.75">
      <c r="A280">
        <f t="shared" si="94"/>
        <v>278</v>
      </c>
      <c r="B280" t="s">
        <v>1645</v>
      </c>
      <c r="C280" t="s">
        <v>915</v>
      </c>
      <c r="D280" s="1" t="s">
        <v>1646</v>
      </c>
      <c r="E280" s="13" t="s">
        <v>3112</v>
      </c>
      <c r="F280">
        <v>3.3</v>
      </c>
      <c r="G280" s="17">
        <v>160</v>
      </c>
      <c r="H280">
        <v>95</v>
      </c>
      <c r="I280" s="2" t="s">
        <v>1941</v>
      </c>
      <c r="J280" s="2" t="s">
        <v>3032</v>
      </c>
      <c r="K280" t="s">
        <v>3166</v>
      </c>
      <c r="M280" s="9" t="str">
        <f t="shared" si="95"/>
        <v>22</v>
      </c>
      <c r="N280" s="9" t="str">
        <f t="shared" si="96"/>
        <v>54</v>
      </c>
      <c r="O280" s="9" t="str">
        <f t="shared" si="97"/>
        <v>55</v>
      </c>
      <c r="P280" s="12">
        <f t="shared" si="84"/>
        <v>23.052777777777777</v>
      </c>
      <c r="Q280" s="8">
        <f t="shared" si="98"/>
        <v>-1</v>
      </c>
      <c r="R280" s="9" t="str">
        <f t="shared" si="99"/>
        <v>-15</v>
      </c>
      <c r="S280" s="9" t="str">
        <f t="shared" si="100"/>
        <v>47</v>
      </c>
      <c r="T280" s="9" t="str">
        <f t="shared" si="101"/>
        <v>46</v>
      </c>
      <c r="U280" s="11">
        <f t="shared" si="102"/>
        <v>15.911111111111111</v>
      </c>
      <c r="V280" s="12">
        <f t="shared" si="85"/>
        <v>-15.911111111111111</v>
      </c>
    </row>
    <row r="281" spans="1:22" ht="12.75">
      <c r="A281">
        <f t="shared" si="94"/>
        <v>279</v>
      </c>
      <c r="B281" s="5" t="s">
        <v>1647</v>
      </c>
      <c r="C281" t="s">
        <v>711</v>
      </c>
      <c r="D281" s="1" t="s">
        <v>1648</v>
      </c>
      <c r="E281" s="13" t="s">
        <v>2763</v>
      </c>
      <c r="F281">
        <v>1.1</v>
      </c>
      <c r="G281" s="17">
        <v>260</v>
      </c>
      <c r="H281">
        <v>2100</v>
      </c>
      <c r="I281" s="2" t="s">
        <v>1942</v>
      </c>
      <c r="J281" s="2" t="s">
        <v>211</v>
      </c>
      <c r="K281" t="s">
        <v>3156</v>
      </c>
      <c r="M281" s="9" t="str">
        <f t="shared" si="95"/>
        <v>13</v>
      </c>
      <c r="N281" s="9" t="str">
        <f t="shared" si="96"/>
        <v>25</v>
      </c>
      <c r="O281" s="9" t="str">
        <f t="shared" si="97"/>
        <v>25</v>
      </c>
      <c r="P281" s="12">
        <f t="shared" si="84"/>
        <v>13.48611111111111</v>
      </c>
      <c r="Q281" s="8">
        <f t="shared" si="98"/>
        <v>-1</v>
      </c>
      <c r="R281" s="9" t="str">
        <f t="shared" si="99"/>
        <v>-11</v>
      </c>
      <c r="S281" s="9" t="str">
        <f t="shared" si="100"/>
        <v>11</v>
      </c>
      <c r="T281" s="9" t="str">
        <f t="shared" si="101"/>
        <v>02</v>
      </c>
      <c r="U281" s="11">
        <f t="shared" si="102"/>
        <v>11.18888888888889</v>
      </c>
      <c r="V281" s="12">
        <f t="shared" si="85"/>
        <v>-11.18888888888889</v>
      </c>
    </row>
    <row r="282" spans="1:22" ht="25.5">
      <c r="A282">
        <f t="shared" si="94"/>
        <v>280</v>
      </c>
      <c r="B282" t="s">
        <v>1254</v>
      </c>
      <c r="C282" t="s">
        <v>950</v>
      </c>
      <c r="D282" s="1" t="s">
        <v>1148</v>
      </c>
      <c r="E282" s="13"/>
      <c r="F282">
        <v>6.4</v>
      </c>
      <c r="G282" s="17">
        <v>670</v>
      </c>
      <c r="H282">
        <v>90</v>
      </c>
      <c r="I282" s="2" t="s">
        <v>1943</v>
      </c>
      <c r="J282" s="2" t="s">
        <v>182</v>
      </c>
      <c r="K282" t="s">
        <v>3167</v>
      </c>
      <c r="L282" t="s">
        <v>3168</v>
      </c>
      <c r="M282" s="9" t="str">
        <f t="shared" si="95"/>
        <v>03</v>
      </c>
      <c r="N282" s="9" t="str">
        <f t="shared" si="96"/>
        <v>46</v>
      </c>
      <c r="O282" s="9" t="str">
        <f t="shared" si="97"/>
        <v>21</v>
      </c>
      <c r="P282" s="12">
        <f aca="true" t="shared" si="103" ref="P282:P338">LEFT(I282,2)+((MID(I282,4,2))/60)+((MID(I282,7,2))/360)</f>
        <v>3.8249999999999997</v>
      </c>
      <c r="Q282" s="8">
        <f t="shared" si="98"/>
        <v>1</v>
      </c>
      <c r="R282" s="9" t="str">
        <f t="shared" si="99"/>
        <v>+24</v>
      </c>
      <c r="S282" s="9" t="str">
        <f t="shared" si="100"/>
        <v>32</v>
      </c>
      <c r="T282" s="9" t="str">
        <f t="shared" si="101"/>
        <v>41</v>
      </c>
      <c r="U282" s="11">
        <f t="shared" si="102"/>
        <v>24.647222222222222</v>
      </c>
      <c r="V282" s="12">
        <f aca="true" t="shared" si="104" ref="V282:V338">U282*Q282</f>
        <v>24.647222222222222</v>
      </c>
    </row>
    <row r="283" spans="1:22" ht="12.75">
      <c r="A283">
        <f t="shared" si="94"/>
        <v>281</v>
      </c>
      <c r="B283" t="s">
        <v>1649</v>
      </c>
      <c r="C283" t="s">
        <v>712</v>
      </c>
      <c r="D283" s="19" t="s">
        <v>1255</v>
      </c>
      <c r="E283" s="13" t="s">
        <v>3113</v>
      </c>
      <c r="F283">
        <v>3.8</v>
      </c>
      <c r="G283" s="17">
        <v>241</v>
      </c>
      <c r="H283">
        <v>137</v>
      </c>
      <c r="I283" s="2" t="s">
        <v>323</v>
      </c>
      <c r="J283" s="2" t="s">
        <v>212</v>
      </c>
      <c r="K283" t="s">
        <v>57</v>
      </c>
      <c r="M283" s="9" t="str">
        <f t="shared" si="95"/>
        <v>20</v>
      </c>
      <c r="N283" s="9" t="str">
        <f t="shared" si="96"/>
        <v>39</v>
      </c>
      <c r="O283" s="9" t="str">
        <f t="shared" si="97"/>
        <v>51</v>
      </c>
      <c r="P283" s="12">
        <f t="shared" si="103"/>
        <v>20.791666666666664</v>
      </c>
      <c r="Q283" s="8">
        <f t="shared" si="98"/>
        <v>1</v>
      </c>
      <c r="R283" s="9" t="str">
        <f t="shared" si="99"/>
        <v>+15</v>
      </c>
      <c r="S283" s="9" t="str">
        <f t="shared" si="100"/>
        <v>55</v>
      </c>
      <c r="T283" s="9" t="str">
        <f t="shared" si="101"/>
        <v>48</v>
      </c>
      <c r="U283" s="11">
        <f t="shared" si="102"/>
        <v>16.05</v>
      </c>
      <c r="V283" s="12">
        <f t="shared" si="104"/>
        <v>16.05</v>
      </c>
    </row>
    <row r="284" spans="1:22" ht="12.75">
      <c r="A284">
        <f t="shared" si="94"/>
        <v>282</v>
      </c>
      <c r="B284" t="s">
        <v>1650</v>
      </c>
      <c r="C284" t="s">
        <v>938</v>
      </c>
      <c r="E284" s="13"/>
      <c r="F284">
        <v>3.5</v>
      </c>
      <c r="G284" s="17">
        <v>120</v>
      </c>
      <c r="H284">
        <v>42</v>
      </c>
      <c r="I284" s="2" t="s">
        <v>1944</v>
      </c>
      <c r="J284" s="2" t="s">
        <v>252</v>
      </c>
      <c r="K284" t="s">
        <v>2119</v>
      </c>
      <c r="M284" s="9" t="str">
        <f t="shared" si="95"/>
        <v>09</v>
      </c>
      <c r="N284" s="9" t="str">
        <f t="shared" si="96"/>
        <v>41</v>
      </c>
      <c r="O284" s="9" t="str">
        <f t="shared" si="97"/>
        <v>24</v>
      </c>
      <c r="P284" s="12">
        <f t="shared" si="103"/>
        <v>9.75</v>
      </c>
      <c r="Q284" s="8">
        <f t="shared" si="98"/>
        <v>1</v>
      </c>
      <c r="R284" s="9" t="str">
        <f t="shared" si="99"/>
        <v>+09</v>
      </c>
      <c r="S284" s="9" t="str">
        <f t="shared" si="100"/>
        <v>52</v>
      </c>
      <c r="T284" s="9" t="str">
        <f t="shared" si="101"/>
        <v>24</v>
      </c>
      <c r="U284" s="11">
        <f t="shared" si="102"/>
        <v>9.933333333333334</v>
      </c>
      <c r="V284" s="12">
        <f t="shared" si="104"/>
        <v>9.933333333333334</v>
      </c>
    </row>
    <row r="285" spans="1:22" ht="12.75">
      <c r="A285">
        <f t="shared" si="94"/>
        <v>283</v>
      </c>
      <c r="B285" t="s">
        <v>1492</v>
      </c>
      <c r="C285" t="s">
        <v>840</v>
      </c>
      <c r="D285" s="1" t="s">
        <v>1256</v>
      </c>
      <c r="E285" s="13" t="s">
        <v>3114</v>
      </c>
      <c r="F285">
        <v>1.8</v>
      </c>
      <c r="G285" s="17">
        <v>800</v>
      </c>
      <c r="H285">
        <v>18000</v>
      </c>
      <c r="I285" s="2" t="s">
        <v>266</v>
      </c>
      <c r="J285" s="2" t="s">
        <v>2585</v>
      </c>
      <c r="K285" t="s">
        <v>2068</v>
      </c>
      <c r="L285" t="s">
        <v>3168</v>
      </c>
      <c r="M285" s="9" t="str">
        <f t="shared" si="95"/>
        <v>08</v>
      </c>
      <c r="N285" s="9" t="str">
        <f t="shared" si="96"/>
        <v>09</v>
      </c>
      <c r="O285" s="9" t="str">
        <f t="shared" si="97"/>
        <v>40</v>
      </c>
      <c r="P285" s="12">
        <f t="shared" si="103"/>
        <v>8.261111111111111</v>
      </c>
      <c r="Q285" s="8">
        <f t="shared" si="98"/>
        <v>-1</v>
      </c>
      <c r="R285" s="9" t="str">
        <f t="shared" si="99"/>
        <v>-47</v>
      </c>
      <c r="S285" s="9" t="str">
        <f t="shared" si="100"/>
        <v>20</v>
      </c>
      <c r="T285" s="9" t="str">
        <f t="shared" si="101"/>
        <v>35</v>
      </c>
      <c r="U285" s="11">
        <f t="shared" si="102"/>
        <v>47.43055555555556</v>
      </c>
      <c r="V285" s="12">
        <f t="shared" si="104"/>
        <v>-47.43055555555556</v>
      </c>
    </row>
    <row r="286" spans="1:22" ht="12.75">
      <c r="A286">
        <f t="shared" si="94"/>
        <v>284</v>
      </c>
      <c r="B286" t="s">
        <v>1651</v>
      </c>
      <c r="C286" t="s">
        <v>841</v>
      </c>
      <c r="D286" s="1" t="s">
        <v>1652</v>
      </c>
      <c r="E286" s="13" t="s">
        <v>2120</v>
      </c>
      <c r="F286">
        <v>3.2</v>
      </c>
      <c r="G286" s="17">
        <v>635</v>
      </c>
      <c r="H286">
        <v>1500</v>
      </c>
      <c r="I286" s="2" t="s">
        <v>1945</v>
      </c>
      <c r="J286" s="2" t="s">
        <v>2038</v>
      </c>
      <c r="K286" t="s">
        <v>57</v>
      </c>
      <c r="M286" s="9" t="str">
        <f t="shared" si="95"/>
        <v>18</v>
      </c>
      <c r="N286" s="9" t="str">
        <f t="shared" si="96"/>
        <v>59</v>
      </c>
      <c r="O286" s="9" t="str">
        <f t="shared" si="97"/>
        <v>06</v>
      </c>
      <c r="P286" s="12">
        <f t="shared" si="103"/>
        <v>19</v>
      </c>
      <c r="Q286" s="8">
        <f t="shared" si="98"/>
        <v>1</v>
      </c>
      <c r="R286" s="9" t="str">
        <f t="shared" si="99"/>
        <v>+32</v>
      </c>
      <c r="S286" s="9" t="str">
        <f t="shared" si="100"/>
        <v>41</v>
      </c>
      <c r="T286" s="9" t="str">
        <f t="shared" si="101"/>
        <v>54</v>
      </c>
      <c r="U286" s="11">
        <f t="shared" si="102"/>
        <v>32.83333333333333</v>
      </c>
      <c r="V286" s="12">
        <f t="shared" si="104"/>
        <v>32.83333333333333</v>
      </c>
    </row>
    <row r="287" spans="1:22" ht="12.75">
      <c r="A287">
        <f t="shared" si="94"/>
        <v>285</v>
      </c>
      <c r="B287" t="s">
        <v>1653</v>
      </c>
      <c r="C287" t="s">
        <v>879</v>
      </c>
      <c r="D287" s="1" t="s">
        <v>1654</v>
      </c>
      <c r="E287" s="13"/>
      <c r="F287">
        <v>4.1</v>
      </c>
      <c r="G287" s="17">
        <v>82</v>
      </c>
      <c r="H287">
        <v>12</v>
      </c>
      <c r="I287" s="2" t="s">
        <v>281</v>
      </c>
      <c r="J287" s="2" t="s">
        <v>183</v>
      </c>
      <c r="M287" s="9" t="str">
        <f t="shared" si="95"/>
        <v>14</v>
      </c>
      <c r="N287" s="9" t="str">
        <f t="shared" si="96"/>
        <v>16</v>
      </c>
      <c r="O287" s="9" t="str">
        <f t="shared" si="97"/>
        <v>14</v>
      </c>
      <c r="P287" s="12">
        <f t="shared" si="103"/>
        <v>14.305555555555557</v>
      </c>
      <c r="Q287" s="8">
        <f t="shared" si="98"/>
        <v>-1</v>
      </c>
      <c r="R287" s="9" t="str">
        <f t="shared" si="99"/>
        <v>-06</v>
      </c>
      <c r="S287" s="9" t="str">
        <f t="shared" si="100"/>
        <v>01</v>
      </c>
      <c r="T287" s="9" t="str">
        <f t="shared" si="101"/>
        <v>18</v>
      </c>
      <c r="U287" s="11">
        <f t="shared" si="102"/>
        <v>6.066666666666666</v>
      </c>
      <c r="V287" s="12">
        <f t="shared" si="104"/>
        <v>-6.066666666666666</v>
      </c>
    </row>
    <row r="288" spans="1:22" ht="25.5">
      <c r="A288">
        <f t="shared" si="94"/>
        <v>286</v>
      </c>
      <c r="B288" t="s">
        <v>1655</v>
      </c>
      <c r="C288" t="s">
        <v>944</v>
      </c>
      <c r="D288" s="1" t="s">
        <v>1257</v>
      </c>
      <c r="E288" s="13"/>
      <c r="F288">
        <v>4.66</v>
      </c>
      <c r="G288" s="17">
        <v>110</v>
      </c>
      <c r="H288">
        <v>13</v>
      </c>
      <c r="I288" s="2" t="s">
        <v>2663</v>
      </c>
      <c r="J288" s="2" t="s">
        <v>2039</v>
      </c>
      <c r="K288" t="s">
        <v>3167</v>
      </c>
      <c r="M288" s="9" t="str">
        <f t="shared" si="95"/>
        <v>04</v>
      </c>
      <c r="N288" s="9" t="str">
        <f t="shared" si="96"/>
        <v>55</v>
      </c>
      <c r="O288" s="9" t="str">
        <f t="shared" si="97"/>
        <v>10</v>
      </c>
      <c r="P288" s="12">
        <f t="shared" si="103"/>
        <v>4.944444444444445</v>
      </c>
      <c r="Q288" s="8">
        <f t="shared" si="98"/>
        <v>1</v>
      </c>
      <c r="R288" s="9" t="str">
        <f t="shared" si="99"/>
        <v>+10</v>
      </c>
      <c r="S288" s="9" t="str">
        <f t="shared" si="100"/>
        <v>09</v>
      </c>
      <c r="T288" s="9" t="str">
        <f t="shared" si="101"/>
        <v>41</v>
      </c>
      <c r="U288" s="11">
        <f t="shared" si="102"/>
        <v>10.26388888888889</v>
      </c>
      <c r="V288" s="12">
        <f t="shared" si="104"/>
        <v>10.26388888888889</v>
      </c>
    </row>
    <row r="289" spans="1:22" ht="25.5">
      <c r="A289">
        <f t="shared" si="94"/>
        <v>287</v>
      </c>
      <c r="B289" t="s">
        <v>1655</v>
      </c>
      <c r="C289" t="s">
        <v>943</v>
      </c>
      <c r="D289" s="1" t="s">
        <v>1257</v>
      </c>
      <c r="E289" s="13"/>
      <c r="F289">
        <v>4.4</v>
      </c>
      <c r="G289" s="17">
        <v>195</v>
      </c>
      <c r="H289">
        <v>52</v>
      </c>
      <c r="I289" s="2" t="s">
        <v>2601</v>
      </c>
      <c r="J289" s="2" t="s">
        <v>2040</v>
      </c>
      <c r="K289" t="s">
        <v>3155</v>
      </c>
      <c r="M289" s="9" t="str">
        <f t="shared" si="95"/>
        <v>04</v>
      </c>
      <c r="N289" s="9" t="str">
        <f t="shared" si="96"/>
        <v>50</v>
      </c>
      <c r="O289" s="9" t="str">
        <f t="shared" si="97"/>
        <v>53</v>
      </c>
      <c r="P289" s="12">
        <f t="shared" si="103"/>
        <v>4.980555555555555</v>
      </c>
      <c r="Q289" s="8">
        <f t="shared" si="98"/>
        <v>1</v>
      </c>
      <c r="R289" s="9" t="str">
        <f t="shared" si="99"/>
        <v>+08</v>
      </c>
      <c r="S289" s="9" t="str">
        <f t="shared" si="100"/>
        <v>54</v>
      </c>
      <c r="T289" s="9" t="str">
        <f t="shared" si="101"/>
        <v>41</v>
      </c>
      <c r="U289" s="11">
        <f t="shared" si="102"/>
        <v>9.01388888888889</v>
      </c>
      <c r="V289" s="12">
        <f t="shared" si="104"/>
        <v>9.01388888888889</v>
      </c>
    </row>
    <row r="290" spans="1:22" ht="25.5">
      <c r="A290">
        <f t="shared" si="94"/>
        <v>288</v>
      </c>
      <c r="B290" t="s">
        <v>1655</v>
      </c>
      <c r="C290" t="s">
        <v>942</v>
      </c>
      <c r="D290" s="1" t="s">
        <v>1257</v>
      </c>
      <c r="E290" s="13"/>
      <c r="F290">
        <v>3.2</v>
      </c>
      <c r="G290" s="17">
        <v>27</v>
      </c>
      <c r="H290">
        <v>2.9</v>
      </c>
      <c r="I290" s="2" t="s">
        <v>1946</v>
      </c>
      <c r="J290" s="2" t="s">
        <v>2041</v>
      </c>
      <c r="K290" t="s">
        <v>2119</v>
      </c>
      <c r="M290" s="9" t="str">
        <f t="shared" si="95"/>
        <v>04</v>
      </c>
      <c r="N290" s="9" t="str">
        <f t="shared" si="96"/>
        <v>50</v>
      </c>
      <c r="O290" s="9" t="str">
        <f t="shared" si="97"/>
        <v>07</v>
      </c>
      <c r="P290" s="12">
        <f t="shared" si="103"/>
        <v>4.852777777777778</v>
      </c>
      <c r="Q290" s="8">
        <f t="shared" si="98"/>
        <v>1</v>
      </c>
      <c r="R290" s="9" t="str">
        <f t="shared" si="99"/>
        <v>+06</v>
      </c>
      <c r="S290" s="9" t="str">
        <f t="shared" si="100"/>
        <v>58</v>
      </c>
      <c r="T290" s="9" t="str">
        <f t="shared" si="101"/>
        <v>22</v>
      </c>
      <c r="U290" s="11">
        <f t="shared" si="102"/>
        <v>7.027777777777778</v>
      </c>
      <c r="V290" s="12">
        <f t="shared" si="104"/>
        <v>7.027777777777778</v>
      </c>
    </row>
    <row r="291" spans="1:22" ht="25.5">
      <c r="A291">
        <f aca="true" t="shared" si="105" ref="A291:A322">A290+1</f>
        <v>289</v>
      </c>
      <c r="B291" t="s">
        <v>1655</v>
      </c>
      <c r="C291" t="s">
        <v>941</v>
      </c>
      <c r="D291" s="1" t="s">
        <v>1257</v>
      </c>
      <c r="E291" s="13"/>
      <c r="F291">
        <v>3.7</v>
      </c>
      <c r="G291" s="17">
        <v>690</v>
      </c>
      <c r="H291">
        <v>1200</v>
      </c>
      <c r="I291" s="2" t="s">
        <v>301</v>
      </c>
      <c r="J291" s="2" t="s">
        <v>163</v>
      </c>
      <c r="K291" t="s">
        <v>3159</v>
      </c>
      <c r="M291" s="9" t="str">
        <f t="shared" si="95"/>
        <v>04</v>
      </c>
      <c r="N291" s="9" t="str">
        <f t="shared" si="96"/>
        <v>51</v>
      </c>
      <c r="O291" s="9" t="str">
        <f t="shared" si="97"/>
        <v>28</v>
      </c>
      <c r="P291" s="12">
        <f t="shared" si="103"/>
        <v>4.927777777777777</v>
      </c>
      <c r="Q291" s="8">
        <f t="shared" si="98"/>
        <v>1</v>
      </c>
      <c r="R291" s="9" t="str">
        <f t="shared" si="99"/>
        <v>+05</v>
      </c>
      <c r="S291" s="9" t="str">
        <f t="shared" si="100"/>
        <v>36</v>
      </c>
      <c r="T291" s="9" t="str">
        <f t="shared" si="101"/>
        <v>59</v>
      </c>
      <c r="U291" s="11">
        <f t="shared" si="102"/>
        <v>5.763888888888888</v>
      </c>
      <c r="V291" s="12">
        <f t="shared" si="104"/>
        <v>5.763888888888888</v>
      </c>
    </row>
    <row r="292" spans="1:22" ht="25.5">
      <c r="A292">
        <f t="shared" si="105"/>
        <v>290</v>
      </c>
      <c r="B292" t="s">
        <v>1493</v>
      </c>
      <c r="C292" t="s">
        <v>853</v>
      </c>
      <c r="D292" s="1" t="s">
        <v>1258</v>
      </c>
      <c r="E292" s="13" t="s">
        <v>1656</v>
      </c>
      <c r="F292">
        <v>3.6</v>
      </c>
      <c r="G292" s="17">
        <v>425</v>
      </c>
      <c r="H292">
        <v>500</v>
      </c>
      <c r="I292" s="2" t="s">
        <v>1947</v>
      </c>
      <c r="J292" s="2" t="s">
        <v>184</v>
      </c>
      <c r="K292" t="s">
        <v>55</v>
      </c>
      <c r="M292" s="9" t="str">
        <f t="shared" si="95"/>
        <v>09</v>
      </c>
      <c r="N292" s="9" t="str">
        <f t="shared" si="96"/>
        <v>03</v>
      </c>
      <c r="O292" s="9" t="str">
        <f t="shared" si="97"/>
        <v>56</v>
      </c>
      <c r="P292" s="12">
        <f t="shared" si="103"/>
        <v>9.205555555555556</v>
      </c>
      <c r="Q292" s="8">
        <f t="shared" si="98"/>
        <v>1</v>
      </c>
      <c r="R292" s="9" t="str">
        <f t="shared" si="99"/>
        <v>+47</v>
      </c>
      <c r="S292" s="9" t="str">
        <f t="shared" si="100"/>
        <v>08</v>
      </c>
      <c r="T292" s="9" t="str">
        <f t="shared" si="101"/>
        <v>13</v>
      </c>
      <c r="U292" s="11">
        <f t="shared" si="102"/>
        <v>47.169444444444444</v>
      </c>
      <c r="V292" s="12">
        <f t="shared" si="104"/>
        <v>47.169444444444444</v>
      </c>
    </row>
    <row r="293" spans="1:22" ht="25.5">
      <c r="A293">
        <f t="shared" si="105"/>
        <v>291</v>
      </c>
      <c r="B293" t="s">
        <v>1494</v>
      </c>
      <c r="C293" t="s">
        <v>880</v>
      </c>
      <c r="D293" s="1" t="s">
        <v>1259</v>
      </c>
      <c r="E293" s="13" t="s">
        <v>2764</v>
      </c>
      <c r="F293">
        <v>3.1</v>
      </c>
      <c r="G293" s="17">
        <v>48</v>
      </c>
      <c r="H293">
        <v>9</v>
      </c>
      <c r="I293" s="2" t="s">
        <v>1948</v>
      </c>
      <c r="J293" s="2" t="s">
        <v>2042</v>
      </c>
      <c r="K293" t="s">
        <v>55</v>
      </c>
      <c r="M293" s="9" t="str">
        <f t="shared" si="95"/>
        <v>08</v>
      </c>
      <c r="N293" s="9" t="str">
        <f t="shared" si="96"/>
        <v>59</v>
      </c>
      <c r="O293" s="9" t="str">
        <f t="shared" si="97"/>
        <v>31</v>
      </c>
      <c r="P293" s="12">
        <f t="shared" si="103"/>
        <v>9.069444444444443</v>
      </c>
      <c r="Q293" s="8">
        <f t="shared" si="98"/>
        <v>1</v>
      </c>
      <c r="R293" s="9" t="str">
        <f t="shared" si="99"/>
        <v>+48</v>
      </c>
      <c r="S293" s="9" t="str">
        <f t="shared" si="100"/>
        <v>01</v>
      </c>
      <c r="T293" s="9" t="str">
        <f t="shared" si="101"/>
        <v>21</v>
      </c>
      <c r="U293" s="11">
        <f t="shared" si="102"/>
        <v>48.074999999999996</v>
      </c>
      <c r="V293" s="12">
        <f t="shared" si="104"/>
        <v>48.074999999999996</v>
      </c>
    </row>
    <row r="294" spans="1:22" ht="25.5">
      <c r="A294">
        <f t="shared" si="105"/>
        <v>292</v>
      </c>
      <c r="B294" t="s">
        <v>1495</v>
      </c>
      <c r="C294" t="s">
        <v>890</v>
      </c>
      <c r="D294" s="1" t="s">
        <v>1260</v>
      </c>
      <c r="E294" s="13" t="s">
        <v>1263</v>
      </c>
      <c r="F294">
        <v>3.1</v>
      </c>
      <c r="G294" s="17">
        <v>250</v>
      </c>
      <c r="H294">
        <v>280</v>
      </c>
      <c r="I294" s="2" t="s">
        <v>1949</v>
      </c>
      <c r="J294" s="2" t="s">
        <v>2602</v>
      </c>
      <c r="K294" t="s">
        <v>49</v>
      </c>
      <c r="M294" s="9" t="str">
        <f t="shared" si="95"/>
        <v>10</v>
      </c>
      <c r="N294" s="9" t="str">
        <f t="shared" si="96"/>
        <v>22</v>
      </c>
      <c r="O294" s="9" t="str">
        <f t="shared" si="97"/>
        <v>36</v>
      </c>
      <c r="P294" s="12">
        <f t="shared" si="103"/>
        <v>10.466666666666667</v>
      </c>
      <c r="Q294" s="8">
        <f t="shared" si="98"/>
        <v>1</v>
      </c>
      <c r="R294" s="9" t="str">
        <f t="shared" si="99"/>
        <v>+41</v>
      </c>
      <c r="S294" s="9" t="str">
        <f t="shared" si="100"/>
        <v>28</v>
      </c>
      <c r="T294" s="9" t="str">
        <f t="shared" si="101"/>
        <v>32</v>
      </c>
      <c r="U294" s="11">
        <f t="shared" si="102"/>
        <v>41.55555555555556</v>
      </c>
      <c r="V294" s="12">
        <f t="shared" si="104"/>
        <v>41.55555555555556</v>
      </c>
    </row>
    <row r="295" spans="1:22" ht="25.5">
      <c r="A295">
        <f t="shared" si="105"/>
        <v>293</v>
      </c>
      <c r="B295" t="s">
        <v>1496</v>
      </c>
      <c r="C295" t="s">
        <v>870</v>
      </c>
      <c r="D295" s="1" t="s">
        <v>1261</v>
      </c>
      <c r="E295" s="13" t="s">
        <v>1263</v>
      </c>
      <c r="F295">
        <v>3.4</v>
      </c>
      <c r="G295" s="17">
        <v>135</v>
      </c>
      <c r="H295">
        <v>55</v>
      </c>
      <c r="I295" s="2" t="s">
        <v>2664</v>
      </c>
      <c r="J295" s="2" t="s">
        <v>253</v>
      </c>
      <c r="K295" t="s">
        <v>3157</v>
      </c>
      <c r="M295" s="9" t="str">
        <f t="shared" si="95"/>
        <v>10</v>
      </c>
      <c r="N295" s="9" t="str">
        <f t="shared" si="96"/>
        <v>17</v>
      </c>
      <c r="O295" s="9" t="str">
        <f t="shared" si="97"/>
        <v>22</v>
      </c>
      <c r="P295" s="12">
        <f t="shared" si="103"/>
        <v>10.344444444444445</v>
      </c>
      <c r="Q295" s="8">
        <f t="shared" si="98"/>
        <v>1</v>
      </c>
      <c r="R295" s="9" t="str">
        <f t="shared" si="99"/>
        <v>+42</v>
      </c>
      <c r="S295" s="9" t="str">
        <f t="shared" si="100"/>
        <v>53</v>
      </c>
      <c r="T295" s="9" t="str">
        <f t="shared" si="101"/>
        <v>25</v>
      </c>
      <c r="U295" s="11">
        <f t="shared" si="102"/>
        <v>42.952777777777776</v>
      </c>
      <c r="V295" s="12">
        <f t="shared" si="104"/>
        <v>42.952777777777776</v>
      </c>
    </row>
    <row r="296" spans="1:22" ht="12.75">
      <c r="A296">
        <f t="shared" si="105"/>
        <v>294</v>
      </c>
      <c r="B296" t="s">
        <v>1657</v>
      </c>
      <c r="C296" t="s">
        <v>842</v>
      </c>
      <c r="D296" s="1" t="s">
        <v>1262</v>
      </c>
      <c r="E296" s="13" t="s">
        <v>3115</v>
      </c>
      <c r="F296">
        <v>2.7</v>
      </c>
      <c r="G296" s="17">
        <v>460</v>
      </c>
      <c r="H296">
        <v>1300</v>
      </c>
      <c r="I296" s="2" t="s">
        <v>1950</v>
      </c>
      <c r="J296" s="2" t="s">
        <v>213</v>
      </c>
      <c r="K296" t="s">
        <v>3148</v>
      </c>
      <c r="M296" s="9" t="str">
        <f t="shared" si="95"/>
        <v>19</v>
      </c>
      <c r="N296" s="9" t="str">
        <f t="shared" si="96"/>
        <v>46</v>
      </c>
      <c r="O296" s="9" t="str">
        <f t="shared" si="97"/>
        <v>29</v>
      </c>
      <c r="P296" s="12">
        <f t="shared" si="103"/>
        <v>19.84722222222222</v>
      </c>
      <c r="Q296" s="8">
        <f t="shared" si="98"/>
        <v>1</v>
      </c>
      <c r="R296" s="9" t="str">
        <f t="shared" si="99"/>
        <v>+10</v>
      </c>
      <c r="S296" s="9" t="str">
        <f t="shared" si="100"/>
        <v>37</v>
      </c>
      <c r="T296" s="9" t="str">
        <f t="shared" si="101"/>
        <v>32</v>
      </c>
      <c r="U296" s="11">
        <f t="shared" si="102"/>
        <v>10.705555555555556</v>
      </c>
      <c r="V296" s="12">
        <f t="shared" si="104"/>
        <v>10.705555555555556</v>
      </c>
    </row>
    <row r="297" spans="1:22" ht="12.75">
      <c r="A297">
        <f t="shared" si="105"/>
        <v>295</v>
      </c>
      <c r="B297" t="s">
        <v>1658</v>
      </c>
      <c r="C297" t="s">
        <v>949</v>
      </c>
      <c r="D297" s="1" t="s">
        <v>1264</v>
      </c>
      <c r="E297" s="13"/>
      <c r="F297">
        <v>4.3</v>
      </c>
      <c r="G297" s="17">
        <v>370</v>
      </c>
      <c r="H297">
        <v>200</v>
      </c>
      <c r="I297" s="2" t="s">
        <v>324</v>
      </c>
      <c r="J297" s="2" t="s">
        <v>3039</v>
      </c>
      <c r="K297" t="s">
        <v>3177</v>
      </c>
      <c r="M297" s="9" t="str">
        <f t="shared" si="95"/>
        <v>03</v>
      </c>
      <c r="N297" s="9" t="str">
        <f t="shared" si="96"/>
        <v>45</v>
      </c>
      <c r="O297" s="9" t="str">
        <f t="shared" si="97"/>
        <v>30</v>
      </c>
      <c r="P297" s="12">
        <f t="shared" si="103"/>
        <v>3.8333333333333335</v>
      </c>
      <c r="Q297" s="8">
        <f t="shared" si="98"/>
        <v>1</v>
      </c>
      <c r="R297" s="9" t="str">
        <f t="shared" si="99"/>
        <v>+24</v>
      </c>
      <c r="S297" s="9" t="str">
        <f t="shared" si="100"/>
        <v>29</v>
      </c>
      <c r="T297" s="9" t="str">
        <f t="shared" si="101"/>
        <v>03</v>
      </c>
      <c r="U297" s="11">
        <f t="shared" si="102"/>
        <v>24.491666666666667</v>
      </c>
      <c r="V297" s="12">
        <f t="shared" si="104"/>
        <v>24.491666666666667</v>
      </c>
    </row>
    <row r="298" spans="1:22" ht="12.75">
      <c r="A298">
        <f t="shared" si="105"/>
        <v>296</v>
      </c>
      <c r="B298" t="s">
        <v>1659</v>
      </c>
      <c r="C298" t="s">
        <v>948</v>
      </c>
      <c r="D298" s="1" t="s">
        <v>1660</v>
      </c>
      <c r="E298" s="13" t="s">
        <v>3116</v>
      </c>
      <c r="F298">
        <v>4.7</v>
      </c>
      <c r="G298" s="17">
        <v>85</v>
      </c>
      <c r="H298">
        <v>7</v>
      </c>
      <c r="I298" s="2" t="s">
        <v>1951</v>
      </c>
      <c r="J298" s="2" t="s">
        <v>214</v>
      </c>
      <c r="K298" t="s">
        <v>3164</v>
      </c>
      <c r="L298" t="s">
        <v>2121</v>
      </c>
      <c r="M298" s="9" t="str">
        <f t="shared" si="95"/>
        <v>08</v>
      </c>
      <c r="N298" s="9" t="str">
        <f t="shared" si="96"/>
        <v>12</v>
      </c>
      <c r="O298" s="9" t="str">
        <f t="shared" si="97"/>
        <v>29</v>
      </c>
      <c r="P298" s="12">
        <f t="shared" si="103"/>
        <v>8.280555555555555</v>
      </c>
      <c r="Q298" s="8">
        <f t="shared" si="98"/>
        <v>1</v>
      </c>
      <c r="R298" s="9" t="str">
        <f t="shared" si="99"/>
        <v>+17</v>
      </c>
      <c r="S298" s="9" t="str">
        <f t="shared" si="100"/>
        <v>38</v>
      </c>
      <c r="T298" s="9" t="str">
        <f t="shared" si="101"/>
        <v>08</v>
      </c>
      <c r="U298" s="11">
        <f t="shared" si="102"/>
        <v>17.655555555555555</v>
      </c>
      <c r="V298" s="12">
        <f t="shared" si="104"/>
        <v>17.655555555555555</v>
      </c>
    </row>
    <row r="299" spans="1:22" ht="12.75">
      <c r="A299">
        <f t="shared" si="105"/>
        <v>297</v>
      </c>
      <c r="B299" t="s">
        <v>1497</v>
      </c>
      <c r="C299" t="s">
        <v>891</v>
      </c>
      <c r="D299" s="1" t="s">
        <v>1265</v>
      </c>
      <c r="E299" s="13" t="s">
        <v>2765</v>
      </c>
      <c r="F299">
        <v>2.9</v>
      </c>
      <c r="G299" s="17">
        <v>163</v>
      </c>
      <c r="H299">
        <v>240</v>
      </c>
      <c r="I299" s="2" t="s">
        <v>282</v>
      </c>
      <c r="J299" s="2" t="s">
        <v>3033</v>
      </c>
      <c r="K299" t="s">
        <v>3154</v>
      </c>
      <c r="M299" s="9" t="str">
        <f t="shared" si="95"/>
        <v>06</v>
      </c>
      <c r="N299" s="9" t="str">
        <f t="shared" si="96"/>
        <v>23</v>
      </c>
      <c r="O299" s="9" t="str">
        <f t="shared" si="97"/>
        <v>15</v>
      </c>
      <c r="P299" s="12">
        <f t="shared" si="103"/>
        <v>6.425000000000001</v>
      </c>
      <c r="Q299" s="8">
        <f t="shared" si="98"/>
        <v>1</v>
      </c>
      <c r="R299" s="9" t="str">
        <f t="shared" si="99"/>
        <v>+22</v>
      </c>
      <c r="S299" s="9" t="str">
        <f t="shared" si="100"/>
        <v>30</v>
      </c>
      <c r="T299" s="9" t="str">
        <f t="shared" si="101"/>
        <v>47</v>
      </c>
      <c r="U299" s="11">
        <f t="shared" si="102"/>
        <v>22.630555555555556</v>
      </c>
      <c r="V299" s="12">
        <f t="shared" si="104"/>
        <v>22.630555555555556</v>
      </c>
    </row>
    <row r="300" spans="1:22" ht="12.75">
      <c r="A300">
        <f t="shared" si="105"/>
        <v>298</v>
      </c>
      <c r="B300" t="s">
        <v>1498</v>
      </c>
      <c r="C300" t="s">
        <v>945</v>
      </c>
      <c r="E300" s="13"/>
      <c r="F300">
        <v>4.5</v>
      </c>
      <c r="G300" s="17">
        <v>1500</v>
      </c>
      <c r="H300">
        <v>2600</v>
      </c>
      <c r="I300" s="2" t="s">
        <v>1952</v>
      </c>
      <c r="J300" s="2" t="s">
        <v>185</v>
      </c>
      <c r="K300" t="s">
        <v>3162</v>
      </c>
      <c r="M300" s="9" t="str">
        <f t="shared" si="95"/>
        <v>19</v>
      </c>
      <c r="N300" s="9" t="str">
        <f t="shared" si="96"/>
        <v>57</v>
      </c>
      <c r="O300" s="9" t="str">
        <f t="shared" si="97"/>
        <v>14</v>
      </c>
      <c r="P300" s="12">
        <f t="shared" si="103"/>
        <v>19.988888888888887</v>
      </c>
      <c r="Q300" s="8">
        <f t="shared" si="98"/>
        <v>-1</v>
      </c>
      <c r="R300" s="9" t="str">
        <f t="shared" si="99"/>
        <v>-27</v>
      </c>
      <c r="S300" s="9" t="str">
        <f t="shared" si="100"/>
        <v>09</v>
      </c>
      <c r="T300" s="9" t="str">
        <f t="shared" si="101"/>
        <v>36</v>
      </c>
      <c r="U300" s="11">
        <f t="shared" si="102"/>
        <v>27.25</v>
      </c>
      <c r="V300" s="12">
        <f t="shared" si="104"/>
        <v>-27.25</v>
      </c>
    </row>
    <row r="301" spans="1:22" ht="12.75">
      <c r="A301">
        <f t="shared" si="105"/>
        <v>299</v>
      </c>
      <c r="B301" t="s">
        <v>1499</v>
      </c>
      <c r="C301" t="s">
        <v>946</v>
      </c>
      <c r="E301" s="13"/>
      <c r="F301">
        <v>4.9</v>
      </c>
      <c r="G301" s="17">
        <v>450</v>
      </c>
      <c r="H301">
        <v>180</v>
      </c>
      <c r="I301" s="2" t="s">
        <v>275</v>
      </c>
      <c r="J301" s="2" t="s">
        <v>3034</v>
      </c>
      <c r="K301" t="s">
        <v>2122</v>
      </c>
      <c r="M301" s="9" t="str">
        <f t="shared" si="95"/>
        <v>19</v>
      </c>
      <c r="N301" s="9" t="str">
        <f t="shared" si="96"/>
        <v>59</v>
      </c>
      <c r="O301" s="9" t="str">
        <f t="shared" si="97"/>
        <v>14</v>
      </c>
      <c r="P301" s="12">
        <f t="shared" si="103"/>
        <v>20.022222222222222</v>
      </c>
      <c r="Q301" s="8">
        <f t="shared" si="98"/>
        <v>-1</v>
      </c>
      <c r="R301" s="9" t="str">
        <f t="shared" si="99"/>
        <v>-26</v>
      </c>
      <c r="S301" s="9" t="str">
        <f t="shared" si="100"/>
        <v>11</v>
      </c>
      <c r="T301" s="9" t="str">
        <f t="shared" si="101"/>
        <v>08</v>
      </c>
      <c r="U301" s="11">
        <f t="shared" si="102"/>
        <v>26.205555555555556</v>
      </c>
      <c r="V301" s="12">
        <f t="shared" si="104"/>
        <v>-26.205555555555556</v>
      </c>
    </row>
    <row r="302" spans="1:22" ht="12.75">
      <c r="A302">
        <f t="shared" si="105"/>
        <v>300</v>
      </c>
      <c r="B302" t="s">
        <v>1500</v>
      </c>
      <c r="C302" t="s">
        <v>947</v>
      </c>
      <c r="E302" s="13"/>
      <c r="F302">
        <v>4.5</v>
      </c>
      <c r="G302" s="17">
        <v>400</v>
      </c>
      <c r="H302">
        <v>200</v>
      </c>
      <c r="I302" s="2" t="s">
        <v>1953</v>
      </c>
      <c r="J302" s="2" t="s">
        <v>2603</v>
      </c>
      <c r="K302" t="s">
        <v>48</v>
      </c>
      <c r="M302" s="9" t="str">
        <f t="shared" si="95"/>
        <v>20</v>
      </c>
      <c r="N302" s="9" t="str">
        <f t="shared" si="96"/>
        <v>02</v>
      </c>
      <c r="O302" s="9" t="str">
        <f t="shared" si="97"/>
        <v>57</v>
      </c>
      <c r="P302" s="12">
        <f t="shared" si="103"/>
        <v>20.19166666666667</v>
      </c>
      <c r="Q302" s="8">
        <f t="shared" si="98"/>
        <v>-1</v>
      </c>
      <c r="R302" s="9" t="str">
        <f t="shared" si="99"/>
        <v>-27</v>
      </c>
      <c r="S302" s="9" t="str">
        <f t="shared" si="100"/>
        <v>41</v>
      </c>
      <c r="T302" s="9" t="str">
        <f t="shared" si="101"/>
        <v>58</v>
      </c>
      <c r="U302" s="11">
        <f t="shared" si="102"/>
        <v>27.844444444444445</v>
      </c>
      <c r="V302" s="12">
        <f t="shared" si="104"/>
        <v>-27.844444444444445</v>
      </c>
    </row>
    <row r="303" spans="1:22" ht="12.75">
      <c r="A303">
        <f t="shared" si="105"/>
        <v>301</v>
      </c>
      <c r="B303" t="s">
        <v>1501</v>
      </c>
      <c r="C303" t="s">
        <v>954</v>
      </c>
      <c r="E303" s="13"/>
      <c r="F303">
        <v>4.7</v>
      </c>
      <c r="G303" s="17">
        <v>78</v>
      </c>
      <c r="H303">
        <v>6</v>
      </c>
      <c r="I303" s="2" t="s">
        <v>1954</v>
      </c>
      <c r="J303" s="2" t="s">
        <v>254</v>
      </c>
      <c r="K303" t="s">
        <v>54</v>
      </c>
      <c r="M303" s="9" t="str">
        <f t="shared" si="95"/>
        <v>19</v>
      </c>
      <c r="N303" s="9" t="str">
        <f t="shared" si="96"/>
        <v>56</v>
      </c>
      <c r="O303" s="9" t="str">
        <f t="shared" si="97"/>
        <v>07</v>
      </c>
      <c r="P303" s="12">
        <f t="shared" si="103"/>
        <v>19.95277777777778</v>
      </c>
      <c r="Q303" s="8">
        <f t="shared" si="98"/>
        <v>-1</v>
      </c>
      <c r="R303" s="9" t="str">
        <f t="shared" si="99"/>
        <v>-26</v>
      </c>
      <c r="S303" s="9" t="str">
        <f t="shared" si="100"/>
        <v>17</v>
      </c>
      <c r="T303" s="9" t="str">
        <f t="shared" si="101"/>
        <v>22</v>
      </c>
      <c r="U303" s="11">
        <f t="shared" si="102"/>
        <v>26.344444444444445</v>
      </c>
      <c r="V303" s="12">
        <f t="shared" si="104"/>
        <v>-26.344444444444445</v>
      </c>
    </row>
    <row r="304" spans="1:22" ht="25.5">
      <c r="A304">
        <f t="shared" si="105"/>
        <v>302</v>
      </c>
      <c r="B304" t="s">
        <v>1661</v>
      </c>
      <c r="C304" t="s">
        <v>955</v>
      </c>
      <c r="D304" s="1" t="s">
        <v>1257</v>
      </c>
      <c r="E304" s="13"/>
      <c r="F304">
        <v>4.6</v>
      </c>
      <c r="G304" s="17">
        <v>1500</v>
      </c>
      <c r="H304">
        <v>2600</v>
      </c>
      <c r="I304" s="2" t="s">
        <v>302</v>
      </c>
      <c r="J304" s="2" t="s">
        <v>2043</v>
      </c>
      <c r="K304" t="s">
        <v>3176</v>
      </c>
      <c r="M304" s="9" t="str">
        <f t="shared" si="95"/>
        <v>05</v>
      </c>
      <c r="N304" s="9" t="str">
        <f t="shared" si="96"/>
        <v>32</v>
      </c>
      <c r="O304" s="9" t="str">
        <f t="shared" si="97"/>
        <v>10</v>
      </c>
      <c r="P304" s="12">
        <f t="shared" si="103"/>
        <v>5.561111111111111</v>
      </c>
      <c r="Q304" s="8">
        <f t="shared" si="98"/>
        <v>-1</v>
      </c>
      <c r="R304" s="9" t="str">
        <f t="shared" si="99"/>
        <v>-07</v>
      </c>
      <c r="S304" s="9" t="str">
        <f t="shared" si="100"/>
        <v>17</v>
      </c>
      <c r="T304" s="9" t="str">
        <f t="shared" si="101"/>
        <v>38</v>
      </c>
      <c r="U304" s="11">
        <f t="shared" si="102"/>
        <v>7.388888888888888</v>
      </c>
      <c r="V304" s="12">
        <f t="shared" si="104"/>
        <v>-7.388888888888888</v>
      </c>
    </row>
    <row r="305" spans="1:22" ht="12.75">
      <c r="A305">
        <f t="shared" si="105"/>
        <v>303</v>
      </c>
      <c r="B305" t="s">
        <v>1662</v>
      </c>
      <c r="C305" t="s">
        <v>956</v>
      </c>
      <c r="E305" s="13" t="s">
        <v>3117</v>
      </c>
      <c r="F305">
        <v>3.8</v>
      </c>
      <c r="G305" s="17">
        <v>180</v>
      </c>
      <c r="H305">
        <v>70</v>
      </c>
      <c r="I305" s="2" t="s">
        <v>311</v>
      </c>
      <c r="J305" s="2" t="s">
        <v>164</v>
      </c>
      <c r="K305" t="s">
        <v>3153</v>
      </c>
      <c r="M305" s="9" t="str">
        <f t="shared" si="95"/>
        <v>04</v>
      </c>
      <c r="N305" s="9" t="str">
        <f t="shared" si="96"/>
        <v>35</v>
      </c>
      <c r="O305" s="9" t="str">
        <f t="shared" si="97"/>
        <v>45</v>
      </c>
      <c r="P305" s="12">
        <f t="shared" si="103"/>
        <v>4.708333333333333</v>
      </c>
      <c r="Q305" s="8">
        <f t="shared" si="98"/>
        <v>-1</v>
      </c>
      <c r="R305" s="9" t="str">
        <f t="shared" si="99"/>
        <v>-30</v>
      </c>
      <c r="S305" s="9" t="str">
        <f t="shared" si="100"/>
        <v>32</v>
      </c>
      <c r="T305" s="9" t="str">
        <f t="shared" si="101"/>
        <v>52</v>
      </c>
      <c r="U305" s="11">
        <f t="shared" si="102"/>
        <v>30.67777777777778</v>
      </c>
      <c r="V305" s="12">
        <f t="shared" si="104"/>
        <v>-30.67777777777778</v>
      </c>
    </row>
    <row r="306" spans="1:22" ht="12.75">
      <c r="A306">
        <f t="shared" si="105"/>
        <v>304</v>
      </c>
      <c r="B306" t="s">
        <v>1663</v>
      </c>
      <c r="C306" t="s">
        <v>713</v>
      </c>
      <c r="D306" s="1" t="s">
        <v>1664</v>
      </c>
      <c r="E306" s="13" t="s">
        <v>2766</v>
      </c>
      <c r="F306">
        <v>3.7</v>
      </c>
      <c r="G306" s="17">
        <v>300</v>
      </c>
      <c r="H306">
        <v>250</v>
      </c>
      <c r="I306" s="2" t="s">
        <v>1955</v>
      </c>
      <c r="J306" s="2" t="s">
        <v>3035</v>
      </c>
      <c r="K306" t="s">
        <v>3167</v>
      </c>
      <c r="M306" s="9" t="str">
        <f t="shared" si="95"/>
        <v>14</v>
      </c>
      <c r="N306" s="9" t="str">
        <f t="shared" si="96"/>
        <v>04</v>
      </c>
      <c r="O306" s="9" t="str">
        <f t="shared" si="97"/>
        <v>29</v>
      </c>
      <c r="P306" s="12">
        <f t="shared" si="103"/>
        <v>14.147222222222222</v>
      </c>
      <c r="Q306" s="8">
        <f t="shared" si="98"/>
        <v>1</v>
      </c>
      <c r="R306" s="9" t="str">
        <f t="shared" si="99"/>
        <v>+64</v>
      </c>
      <c r="S306" s="9" t="str">
        <f t="shared" si="100"/>
        <v>21</v>
      </c>
      <c r="T306" s="9" t="str">
        <f t="shared" si="101"/>
        <v>12</v>
      </c>
      <c r="U306" s="11">
        <f t="shared" si="102"/>
        <v>64.38333333333333</v>
      </c>
      <c r="V306" s="12">
        <f t="shared" si="104"/>
        <v>64.38333333333333</v>
      </c>
    </row>
    <row r="307" spans="1:22" ht="12.75">
      <c r="A307">
        <f t="shared" si="105"/>
        <v>305</v>
      </c>
      <c r="B307" t="s">
        <v>1502</v>
      </c>
      <c r="C307" t="s">
        <v>939</v>
      </c>
      <c r="E307" s="13"/>
      <c r="F307">
        <v>4.3</v>
      </c>
      <c r="G307" s="17">
        <v>200</v>
      </c>
      <c r="H307">
        <v>60</v>
      </c>
      <c r="I307" s="2" t="s">
        <v>1956</v>
      </c>
      <c r="J307" s="2" t="s">
        <v>2604</v>
      </c>
      <c r="K307" t="s">
        <v>3153</v>
      </c>
      <c r="M307" s="9" t="str">
        <f t="shared" si="95"/>
        <v>01</v>
      </c>
      <c r="N307" s="9" t="str">
        <f t="shared" si="96"/>
        <v>45</v>
      </c>
      <c r="O307" s="9" t="str">
        <f t="shared" si="97"/>
        <v>40</v>
      </c>
      <c r="P307" s="12">
        <f t="shared" si="103"/>
        <v>1.8611111111111112</v>
      </c>
      <c r="Q307" s="8">
        <f t="shared" si="98"/>
        <v>1</v>
      </c>
      <c r="R307" s="9" t="str">
        <f t="shared" si="99"/>
        <v>+09</v>
      </c>
      <c r="S307" s="9" t="str">
        <f t="shared" si="100"/>
        <v>11</v>
      </c>
      <c r="T307" s="9" t="str">
        <f t="shared" si="101"/>
        <v>02</v>
      </c>
      <c r="U307" s="11">
        <f t="shared" si="102"/>
        <v>9.18888888888889</v>
      </c>
      <c r="V307" s="12">
        <f t="shared" si="104"/>
        <v>9.18888888888889</v>
      </c>
    </row>
    <row r="308" spans="1:22" ht="12.75">
      <c r="A308">
        <f t="shared" si="105"/>
        <v>306</v>
      </c>
      <c r="B308" t="s">
        <v>1503</v>
      </c>
      <c r="C308" t="s">
        <v>969</v>
      </c>
      <c r="D308" s="1" t="s">
        <v>1266</v>
      </c>
      <c r="E308" s="13"/>
      <c r="F308">
        <v>3.5</v>
      </c>
      <c r="G308" s="17">
        <v>1300</v>
      </c>
      <c r="H308">
        <v>5000</v>
      </c>
      <c r="I308" s="2" t="s">
        <v>1957</v>
      </c>
      <c r="J308" s="2" t="s">
        <v>2605</v>
      </c>
      <c r="K308" t="s">
        <v>2123</v>
      </c>
      <c r="M308" s="9" t="str">
        <f t="shared" si="95"/>
        <v>09</v>
      </c>
      <c r="N308" s="9" t="str">
        <f t="shared" si="96"/>
        <v>56</v>
      </c>
      <c r="O308" s="9" t="str">
        <f t="shared" si="97"/>
        <v>60</v>
      </c>
      <c r="P308" s="12">
        <f t="shared" si="103"/>
        <v>10.1</v>
      </c>
      <c r="Q308" s="8">
        <f t="shared" si="98"/>
        <v>-1</v>
      </c>
      <c r="R308" s="9" t="str">
        <f t="shared" si="99"/>
        <v>-54</v>
      </c>
      <c r="S308" s="9" t="str">
        <f t="shared" si="100"/>
        <v>35</v>
      </c>
      <c r="T308" s="9" t="str">
        <f t="shared" si="101"/>
        <v>01</v>
      </c>
      <c r="U308" s="11">
        <f t="shared" si="102"/>
        <v>54.586111111111116</v>
      </c>
      <c r="V308" s="12">
        <f t="shared" si="104"/>
        <v>-54.586111111111116</v>
      </c>
    </row>
    <row r="309" spans="1:22" ht="12.75">
      <c r="A309">
        <f t="shared" si="105"/>
        <v>307</v>
      </c>
      <c r="B309" t="s">
        <v>1665</v>
      </c>
      <c r="C309" t="s">
        <v>843</v>
      </c>
      <c r="D309" s="1" t="s">
        <v>1666</v>
      </c>
      <c r="E309" s="13" t="s">
        <v>3136</v>
      </c>
      <c r="F309">
        <v>2.2</v>
      </c>
      <c r="G309" s="17">
        <v>610</v>
      </c>
      <c r="H309">
        <v>4000</v>
      </c>
      <c r="I309" s="2" t="s">
        <v>2665</v>
      </c>
      <c r="J309" s="2" t="s">
        <v>2666</v>
      </c>
      <c r="K309" t="s">
        <v>3176</v>
      </c>
      <c r="L309" t="s">
        <v>1288</v>
      </c>
      <c r="M309" s="9" t="str">
        <f t="shared" si="95"/>
        <v>00</v>
      </c>
      <c r="N309" s="9" t="str">
        <f t="shared" si="96"/>
        <v>57</v>
      </c>
      <c r="O309" s="9" t="str">
        <f t="shared" si="97"/>
        <v>01</v>
      </c>
      <c r="P309" s="12">
        <f t="shared" si="103"/>
        <v>0.9527777777777777</v>
      </c>
      <c r="Q309" s="8">
        <f t="shared" si="98"/>
        <v>1</v>
      </c>
      <c r="R309" s="9" t="str">
        <f t="shared" si="99"/>
        <v>+60</v>
      </c>
      <c r="S309" s="9" t="str">
        <f t="shared" si="100"/>
        <v>44</v>
      </c>
      <c r="T309" s="9" t="str">
        <f t="shared" si="101"/>
        <v>41</v>
      </c>
      <c r="U309" s="11">
        <f t="shared" si="102"/>
        <v>60.84722222222222</v>
      </c>
      <c r="V309" s="12">
        <f t="shared" si="104"/>
        <v>60.84722222222222</v>
      </c>
    </row>
    <row r="310" spans="1:22" ht="12.75">
      <c r="A310">
        <f t="shared" si="105"/>
        <v>308</v>
      </c>
      <c r="B310" t="s">
        <v>1667</v>
      </c>
      <c r="C310" t="s">
        <v>871</v>
      </c>
      <c r="D310" s="1" t="s">
        <v>1668</v>
      </c>
      <c r="E310" s="13"/>
      <c r="F310">
        <v>4.9</v>
      </c>
      <c r="G310" s="17">
        <v>300</v>
      </c>
      <c r="H310">
        <v>80</v>
      </c>
      <c r="I310" s="2" t="s">
        <v>1958</v>
      </c>
      <c r="J310" s="2" t="s">
        <v>215</v>
      </c>
      <c r="K310" t="s">
        <v>3172</v>
      </c>
      <c r="M310" s="9" t="str">
        <f t="shared" si="95"/>
        <v>05</v>
      </c>
      <c r="N310" s="9" t="str">
        <f t="shared" si="96"/>
        <v>53</v>
      </c>
      <c r="O310" s="9" t="str">
        <f t="shared" si="97"/>
        <v>18</v>
      </c>
      <c r="P310" s="12">
        <f t="shared" si="103"/>
        <v>5.933333333333333</v>
      </c>
      <c r="Q310" s="8">
        <f t="shared" si="98"/>
        <v>-1</v>
      </c>
      <c r="R310" s="9" t="str">
        <f t="shared" si="99"/>
        <v>-33</v>
      </c>
      <c r="S310" s="9" t="str">
        <f t="shared" si="100"/>
        <v>47</v>
      </c>
      <c r="T310" s="9" t="str">
        <f t="shared" si="101"/>
        <v>39</v>
      </c>
      <c r="U310" s="11">
        <f t="shared" si="102"/>
        <v>33.891666666666666</v>
      </c>
      <c r="V310" s="12">
        <f t="shared" si="104"/>
        <v>-33.891666666666666</v>
      </c>
    </row>
    <row r="311" spans="1:22" ht="12.75">
      <c r="A311">
        <f t="shared" si="105"/>
        <v>309</v>
      </c>
      <c r="B311" t="s">
        <v>1504</v>
      </c>
      <c r="C311" t="s">
        <v>881</v>
      </c>
      <c r="D311" s="1" t="s">
        <v>1267</v>
      </c>
      <c r="E311" s="13"/>
      <c r="F311">
        <v>4</v>
      </c>
      <c r="G311" s="17">
        <v>80</v>
      </c>
      <c r="H311">
        <v>12</v>
      </c>
      <c r="I311" s="2" t="s">
        <v>296</v>
      </c>
      <c r="J311" s="2" t="s">
        <v>255</v>
      </c>
      <c r="K311" t="s">
        <v>3158</v>
      </c>
      <c r="M311" s="9" t="str">
        <f t="shared" si="95"/>
        <v>11</v>
      </c>
      <c r="N311" s="9" t="str">
        <f t="shared" si="96"/>
        <v>24</v>
      </c>
      <c r="O311" s="9" t="str">
        <f t="shared" si="97"/>
        <v>09</v>
      </c>
      <c r="P311" s="12">
        <f t="shared" si="103"/>
        <v>11.425</v>
      </c>
      <c r="Q311" s="8">
        <f t="shared" si="98"/>
        <v>1</v>
      </c>
      <c r="R311" s="9" t="str">
        <f t="shared" si="99"/>
        <v>+10</v>
      </c>
      <c r="S311" s="9" t="str">
        <f t="shared" si="100"/>
        <v>30</v>
      </c>
      <c r="T311" s="9" t="str">
        <f t="shared" si="101"/>
        <v>19</v>
      </c>
      <c r="U311" s="11">
        <f t="shared" si="102"/>
        <v>10.552777777777777</v>
      </c>
      <c r="V311" s="12">
        <f t="shared" si="104"/>
        <v>10.552777777777777</v>
      </c>
    </row>
    <row r="312" spans="1:22" ht="22.5">
      <c r="A312">
        <f t="shared" si="105"/>
        <v>310</v>
      </c>
      <c r="B312" t="s">
        <v>1669</v>
      </c>
      <c r="C312" t="s">
        <v>882</v>
      </c>
      <c r="D312" s="1" t="s">
        <v>1153</v>
      </c>
      <c r="E312" s="13" t="s">
        <v>2767</v>
      </c>
      <c r="F312">
        <v>2.3</v>
      </c>
      <c r="G312" s="17">
        <v>690</v>
      </c>
      <c r="H312">
        <v>4800</v>
      </c>
      <c r="I312" s="2" t="s">
        <v>1959</v>
      </c>
      <c r="J312" s="2" t="s">
        <v>3036</v>
      </c>
      <c r="K312" t="s">
        <v>3175</v>
      </c>
      <c r="M312" s="9" t="str">
        <f t="shared" si="95"/>
        <v>09</v>
      </c>
      <c r="N312" s="9" t="str">
        <f t="shared" si="96"/>
        <v>17</v>
      </c>
      <c r="O312" s="9" t="str">
        <f t="shared" si="97"/>
        <v>11</v>
      </c>
      <c r="P312" s="12">
        <f t="shared" si="103"/>
        <v>9.313888888888888</v>
      </c>
      <c r="Q312" s="8">
        <f t="shared" si="98"/>
        <v>-1</v>
      </c>
      <c r="R312" s="9" t="str">
        <f t="shared" si="99"/>
        <v>-59</v>
      </c>
      <c r="S312" s="9" t="str">
        <f t="shared" si="100"/>
        <v>17</v>
      </c>
      <c r="T312" s="9" t="str">
        <f t="shared" si="101"/>
        <v>16</v>
      </c>
      <c r="U312" s="11">
        <f t="shared" si="102"/>
        <v>59.327777777777776</v>
      </c>
      <c r="V312" s="12">
        <f t="shared" si="104"/>
        <v>-59.327777777777776</v>
      </c>
    </row>
    <row r="313" spans="1:22" ht="12.75">
      <c r="A313">
        <f t="shared" si="105"/>
        <v>311</v>
      </c>
      <c r="B313" t="s">
        <v>1670</v>
      </c>
      <c r="C313" t="s">
        <v>767</v>
      </c>
      <c r="E313" s="13" t="s">
        <v>1671</v>
      </c>
      <c r="F313">
        <v>6.6</v>
      </c>
      <c r="G313" s="17">
        <v>145</v>
      </c>
      <c r="I313" s="2" t="s">
        <v>292</v>
      </c>
      <c r="J313" s="2" t="s">
        <v>256</v>
      </c>
      <c r="K313" t="s">
        <v>3149</v>
      </c>
      <c r="M313" s="9" t="str">
        <f t="shared" si="95"/>
        <v>19</v>
      </c>
      <c r="N313" s="9" t="str">
        <f t="shared" si="96"/>
        <v>48</v>
      </c>
      <c r="O313" s="9" t="str">
        <f t="shared" si="97"/>
        <v>08</v>
      </c>
      <c r="P313" s="12">
        <f t="shared" si="103"/>
        <v>19.822222222222223</v>
      </c>
      <c r="Q313" s="8">
        <f t="shared" si="98"/>
        <v>1</v>
      </c>
      <c r="R313" s="9" t="str">
        <f t="shared" si="99"/>
        <v>+70</v>
      </c>
      <c r="S313" s="9" t="str">
        <f t="shared" si="100"/>
        <v>17</v>
      </c>
      <c r="T313" s="9" t="str">
        <f t="shared" si="101"/>
        <v>02</v>
      </c>
      <c r="U313" s="11">
        <f t="shared" si="102"/>
        <v>70.28888888888889</v>
      </c>
      <c r="V313" s="12">
        <f t="shared" si="104"/>
        <v>70.28888888888889</v>
      </c>
    </row>
    <row r="314" spans="1:22" ht="12.75">
      <c r="A314">
        <f t="shared" si="105"/>
        <v>312</v>
      </c>
      <c r="B314" t="s">
        <v>1672</v>
      </c>
      <c r="C314" t="s">
        <v>927</v>
      </c>
      <c r="D314" s="1" t="s">
        <v>1673</v>
      </c>
      <c r="E314" s="13"/>
      <c r="F314">
        <v>4.9</v>
      </c>
      <c r="G314" s="17">
        <v>57</v>
      </c>
      <c r="H314">
        <v>2.7</v>
      </c>
      <c r="I314" s="2" t="s">
        <v>1960</v>
      </c>
      <c r="J314" s="2" t="s">
        <v>2571</v>
      </c>
      <c r="K314" t="s">
        <v>2124</v>
      </c>
      <c r="M314" s="9" t="str">
        <f t="shared" si="95"/>
        <v>09</v>
      </c>
      <c r="N314" s="9" t="str">
        <f t="shared" si="96"/>
        <v>29</v>
      </c>
      <c r="O314" s="9" t="str">
        <f t="shared" si="97"/>
        <v>23</v>
      </c>
      <c r="P314" s="12">
        <f t="shared" si="103"/>
        <v>9.54722222222222</v>
      </c>
      <c r="Q314" s="8">
        <f t="shared" si="98"/>
        <v>-1</v>
      </c>
      <c r="R314" s="9" t="str">
        <f t="shared" si="99"/>
        <v>-02</v>
      </c>
      <c r="S314" s="9" t="str">
        <f t="shared" si="100"/>
        <v>47</v>
      </c>
      <c r="T314" s="9" t="str">
        <f t="shared" si="101"/>
        <v>09</v>
      </c>
      <c r="U314" s="11">
        <f t="shared" si="102"/>
        <v>2.808333333333333</v>
      </c>
      <c r="V314" s="12">
        <f t="shared" si="104"/>
        <v>-2.808333333333333</v>
      </c>
    </row>
    <row r="315" spans="1:22" ht="22.5">
      <c r="A315">
        <f t="shared" si="105"/>
        <v>313</v>
      </c>
      <c r="B315" t="s">
        <v>1674</v>
      </c>
      <c r="C315" t="s">
        <v>714</v>
      </c>
      <c r="D315" s="1" t="s">
        <v>1268</v>
      </c>
      <c r="E315" s="13" t="s">
        <v>2768</v>
      </c>
      <c r="F315">
        <v>4.1</v>
      </c>
      <c r="G315" s="17">
        <v>510</v>
      </c>
      <c r="H315">
        <v>460</v>
      </c>
      <c r="I315" s="2" t="s">
        <v>2667</v>
      </c>
      <c r="J315" s="2" t="s">
        <v>2572</v>
      </c>
      <c r="K315" t="s">
        <v>3162</v>
      </c>
      <c r="M315" s="9" t="str">
        <f t="shared" si="95"/>
        <v>15</v>
      </c>
      <c r="N315" s="9" t="str">
        <f t="shared" si="96"/>
        <v>48</v>
      </c>
      <c r="O315" s="9" t="str">
        <f t="shared" si="97"/>
        <v>56</v>
      </c>
      <c r="P315" s="12">
        <f t="shared" si="103"/>
        <v>15.955555555555556</v>
      </c>
      <c r="Q315" s="8">
        <f t="shared" si="98"/>
        <v>1</v>
      </c>
      <c r="R315" s="9" t="str">
        <f t="shared" si="99"/>
        <v>+18</v>
      </c>
      <c r="S315" s="9" t="str">
        <f t="shared" si="100"/>
        <v>07</v>
      </c>
      <c r="T315" s="9" t="str">
        <f t="shared" si="101"/>
        <v>41</v>
      </c>
      <c r="U315" s="11">
        <f t="shared" si="102"/>
        <v>18.230555555555554</v>
      </c>
      <c r="V315" s="12">
        <f t="shared" si="104"/>
        <v>18.230555555555554</v>
      </c>
    </row>
    <row r="316" spans="1:22" ht="25.5">
      <c r="A316">
        <f t="shared" si="105"/>
        <v>314</v>
      </c>
      <c r="B316" s="5" t="s">
        <v>1675</v>
      </c>
      <c r="C316" t="s">
        <v>715</v>
      </c>
      <c r="D316" s="1" t="s">
        <v>1269</v>
      </c>
      <c r="E316" s="13" t="s">
        <v>2769</v>
      </c>
      <c r="F316">
        <v>0</v>
      </c>
      <c r="G316" s="17">
        <v>25</v>
      </c>
      <c r="H316">
        <v>47</v>
      </c>
      <c r="I316" s="2" t="s">
        <v>2606</v>
      </c>
      <c r="J316" s="2" t="s">
        <v>3037</v>
      </c>
      <c r="K316" t="s">
        <v>3167</v>
      </c>
      <c r="M316" s="9" t="str">
        <f t="shared" si="95"/>
        <v>18</v>
      </c>
      <c r="N316" s="9" t="str">
        <f t="shared" si="96"/>
        <v>37</v>
      </c>
      <c r="O316" s="9" t="str">
        <f t="shared" si="97"/>
        <v>05</v>
      </c>
      <c r="P316" s="12">
        <f t="shared" si="103"/>
        <v>18.630555555555556</v>
      </c>
      <c r="Q316" s="8">
        <f t="shared" si="98"/>
        <v>1</v>
      </c>
      <c r="R316" s="9" t="str">
        <f t="shared" si="99"/>
        <v>+38</v>
      </c>
      <c r="S316" s="9" t="str">
        <f t="shared" si="100"/>
        <v>47</v>
      </c>
      <c r="T316" s="9" t="str">
        <f t="shared" si="101"/>
        <v>26</v>
      </c>
      <c r="U316" s="11">
        <f t="shared" si="102"/>
        <v>38.855555555555554</v>
      </c>
      <c r="V316" s="12">
        <f t="shared" si="104"/>
        <v>38.855555555555554</v>
      </c>
    </row>
    <row r="317" spans="1:22" ht="33.75">
      <c r="A317">
        <f t="shared" si="105"/>
        <v>315</v>
      </c>
      <c r="B317" s="5" t="s">
        <v>1676</v>
      </c>
      <c r="C317" t="s">
        <v>768</v>
      </c>
      <c r="D317" s="1" t="s">
        <v>1677</v>
      </c>
      <c r="E317" s="13" t="s">
        <v>2770</v>
      </c>
      <c r="F317">
        <v>2.8</v>
      </c>
      <c r="G317" s="17">
        <v>110</v>
      </c>
      <c r="H317">
        <v>67</v>
      </c>
      <c r="I317" s="2" t="s">
        <v>1961</v>
      </c>
      <c r="J317" s="2" t="s">
        <v>257</v>
      </c>
      <c r="K317" t="s">
        <v>3153</v>
      </c>
      <c r="M317" s="9" t="str">
        <f t="shared" si="95"/>
        <v>13</v>
      </c>
      <c r="N317" s="9" t="str">
        <f t="shared" si="96"/>
        <v>02</v>
      </c>
      <c r="O317" s="9" t="str">
        <f t="shared" si="97"/>
        <v>23</v>
      </c>
      <c r="P317" s="12">
        <f t="shared" si="103"/>
        <v>13.097222222222221</v>
      </c>
      <c r="Q317" s="8">
        <f t="shared" si="98"/>
        <v>1</v>
      </c>
      <c r="R317" s="9" t="str">
        <f t="shared" si="99"/>
        <v>+10</v>
      </c>
      <c r="S317" s="9" t="str">
        <f t="shared" si="100"/>
        <v>56</v>
      </c>
      <c r="T317" s="9" t="str">
        <f t="shared" si="101"/>
        <v>07</v>
      </c>
      <c r="U317" s="11">
        <f t="shared" si="102"/>
        <v>10.952777777777778</v>
      </c>
      <c r="V317" s="12">
        <f t="shared" si="104"/>
        <v>10.952777777777778</v>
      </c>
    </row>
    <row r="318" spans="1:22" ht="12.75">
      <c r="A318">
        <f t="shared" si="105"/>
        <v>316</v>
      </c>
      <c r="B318" t="s">
        <v>1678</v>
      </c>
      <c r="C318" t="s">
        <v>916</v>
      </c>
      <c r="D318" s="1" t="s">
        <v>1270</v>
      </c>
      <c r="E318" s="13"/>
      <c r="F318">
        <v>3.5</v>
      </c>
      <c r="G318" s="17">
        <v>60</v>
      </c>
      <c r="H318">
        <v>10</v>
      </c>
      <c r="I318" s="2" t="s">
        <v>422</v>
      </c>
      <c r="J318" s="2" t="s">
        <v>423</v>
      </c>
      <c r="K318" t="s">
        <v>3163</v>
      </c>
      <c r="M318" s="9" t="str">
        <f t="shared" si="95"/>
        <v>07</v>
      </c>
      <c r="N318" s="9" t="str">
        <f t="shared" si="96"/>
        <v>20</v>
      </c>
      <c r="O318" s="9" t="str">
        <f t="shared" si="97"/>
        <v>24</v>
      </c>
      <c r="P318" s="12">
        <f t="shared" si="103"/>
        <v>7.3999999999999995</v>
      </c>
      <c r="Q318" s="8">
        <f t="shared" si="98"/>
        <v>1</v>
      </c>
      <c r="R318" s="9" t="str">
        <f t="shared" si="99"/>
        <v>+21</v>
      </c>
      <c r="S318" s="9" t="str">
        <f t="shared" si="100"/>
        <v>58</v>
      </c>
      <c r="T318" s="9" t="str">
        <f t="shared" si="101"/>
        <v>32</v>
      </c>
      <c r="U318" s="11">
        <f t="shared" si="102"/>
        <v>22.055555555555554</v>
      </c>
      <c r="V318" s="12">
        <f t="shared" si="104"/>
        <v>22.055555555555554</v>
      </c>
    </row>
    <row r="319" spans="1:22" ht="22.5">
      <c r="A319">
        <f t="shared" si="105"/>
        <v>317</v>
      </c>
      <c r="B319" t="s">
        <v>1679</v>
      </c>
      <c r="C319" t="s">
        <v>917</v>
      </c>
      <c r="D319" s="1" t="s">
        <v>1680</v>
      </c>
      <c r="E319" s="13" t="s">
        <v>2771</v>
      </c>
      <c r="F319">
        <v>1.8</v>
      </c>
      <c r="G319" s="17">
        <v>2500</v>
      </c>
      <c r="H319">
        <v>18000</v>
      </c>
      <c r="I319" s="2" t="s">
        <v>283</v>
      </c>
      <c r="J319" s="2" t="s">
        <v>421</v>
      </c>
      <c r="K319" t="s">
        <v>3169</v>
      </c>
      <c r="M319" s="9" t="str">
        <f t="shared" si="95"/>
        <v>07</v>
      </c>
      <c r="N319" s="9" t="str">
        <f t="shared" si="96"/>
        <v>08</v>
      </c>
      <c r="O319" s="9" t="str">
        <f t="shared" si="97"/>
        <v>35</v>
      </c>
      <c r="P319" s="12">
        <f t="shared" si="103"/>
        <v>7.230555555555556</v>
      </c>
      <c r="Q319" s="8">
        <f t="shared" si="98"/>
        <v>-1</v>
      </c>
      <c r="R319" s="9" t="str">
        <f t="shared" si="99"/>
        <v>-26</v>
      </c>
      <c r="S319" s="9" t="str">
        <f t="shared" si="100"/>
        <v>23</v>
      </c>
      <c r="T319" s="9" t="str">
        <f t="shared" si="101"/>
        <v>41</v>
      </c>
      <c r="U319" s="11">
        <f t="shared" si="102"/>
        <v>26.49722222222222</v>
      </c>
      <c r="V319" s="12">
        <f t="shared" si="104"/>
        <v>-26.49722222222222</v>
      </c>
    </row>
    <row r="320" spans="1:22" ht="12.75">
      <c r="A320">
        <f t="shared" si="105"/>
        <v>318</v>
      </c>
      <c r="B320" t="s">
        <v>1681</v>
      </c>
      <c r="C320" t="s">
        <v>815</v>
      </c>
      <c r="D320" s="1" t="s">
        <v>1680</v>
      </c>
      <c r="E320" s="13" t="s">
        <v>3137</v>
      </c>
      <c r="F320">
        <v>3.1</v>
      </c>
      <c r="G320" s="17">
        <v>86</v>
      </c>
      <c r="H320">
        <v>32</v>
      </c>
      <c r="I320" s="2" t="s">
        <v>418</v>
      </c>
      <c r="J320" s="2" t="s">
        <v>420</v>
      </c>
      <c r="K320" t="s">
        <v>3150</v>
      </c>
      <c r="M320" s="9" t="str">
        <f t="shared" si="95"/>
        <v>05</v>
      </c>
      <c r="N320" s="9" t="str">
        <f t="shared" si="96"/>
        <v>51</v>
      </c>
      <c r="O320" s="9" t="str">
        <f t="shared" si="97"/>
        <v>08</v>
      </c>
      <c r="P320" s="12">
        <f t="shared" si="103"/>
        <v>5.872222222222222</v>
      </c>
      <c r="Q320" s="8">
        <f t="shared" si="98"/>
        <v>-1</v>
      </c>
      <c r="R320" s="9" t="str">
        <f t="shared" si="99"/>
        <v>-35</v>
      </c>
      <c r="S320" s="9" t="str">
        <f t="shared" si="100"/>
        <v>45</v>
      </c>
      <c r="T320" s="9" t="str">
        <f t="shared" si="101"/>
        <v>38</v>
      </c>
      <c r="U320" s="11">
        <f t="shared" si="102"/>
        <v>35.855555555555554</v>
      </c>
      <c r="V320" s="12">
        <f t="shared" si="104"/>
        <v>-35.855555555555554</v>
      </c>
    </row>
    <row r="321" spans="1:22" ht="12.75">
      <c r="A321">
        <f t="shared" si="105"/>
        <v>319</v>
      </c>
      <c r="B321" t="s">
        <v>1505</v>
      </c>
      <c r="C321" t="s">
        <v>769</v>
      </c>
      <c r="D321" s="1" t="s">
        <v>1271</v>
      </c>
      <c r="E321" s="13"/>
      <c r="F321">
        <v>3.2</v>
      </c>
      <c r="G321" s="17">
        <v>108</v>
      </c>
      <c r="H321">
        <v>45</v>
      </c>
      <c r="I321" s="2" t="s">
        <v>417</v>
      </c>
      <c r="J321" s="2" t="s">
        <v>419</v>
      </c>
      <c r="K321" t="s">
        <v>3153</v>
      </c>
      <c r="M321" s="9" t="str">
        <f t="shared" si="95"/>
        <v>16</v>
      </c>
      <c r="N321" s="9" t="str">
        <f t="shared" si="96"/>
        <v>18</v>
      </c>
      <c r="O321" s="9" t="str">
        <f t="shared" si="97"/>
        <v>33</v>
      </c>
      <c r="P321" s="12">
        <f t="shared" si="103"/>
        <v>16.391666666666666</v>
      </c>
      <c r="Q321" s="8">
        <f t="shared" si="98"/>
        <v>-1</v>
      </c>
      <c r="R321" s="9" t="str">
        <f t="shared" si="99"/>
        <v>-04</v>
      </c>
      <c r="S321" s="9" t="str">
        <f t="shared" si="100"/>
        <v>42</v>
      </c>
      <c r="T321" s="9" t="str">
        <f t="shared" si="101"/>
        <v>14</v>
      </c>
      <c r="U321" s="11">
        <f t="shared" si="102"/>
        <v>4.738888888888889</v>
      </c>
      <c r="V321" s="12">
        <f t="shared" si="104"/>
        <v>-4.738888888888889</v>
      </c>
    </row>
    <row r="322" spans="1:22" ht="12.75">
      <c r="A322">
        <f t="shared" si="105"/>
        <v>320</v>
      </c>
      <c r="B322" t="s">
        <v>1506</v>
      </c>
      <c r="C322" t="s">
        <v>918</v>
      </c>
      <c r="D322" s="1" t="s">
        <v>1272</v>
      </c>
      <c r="E322" s="13" t="s">
        <v>2772</v>
      </c>
      <c r="F322">
        <v>2.7</v>
      </c>
      <c r="G322" s="17">
        <v>170</v>
      </c>
      <c r="H322">
        <v>180</v>
      </c>
      <c r="I322" s="2" t="s">
        <v>303</v>
      </c>
      <c r="J322" s="2" t="s">
        <v>216</v>
      </c>
      <c r="K322" t="s">
        <v>2125</v>
      </c>
      <c r="M322" s="9" t="str">
        <f t="shared" si="95"/>
        <v>16</v>
      </c>
      <c r="N322" s="9" t="str">
        <f t="shared" si="96"/>
        <v>14</v>
      </c>
      <c r="O322" s="9" t="str">
        <f t="shared" si="97"/>
        <v>34</v>
      </c>
      <c r="P322" s="12">
        <f t="shared" si="103"/>
        <v>16.32777777777778</v>
      </c>
      <c r="Q322" s="8">
        <f t="shared" si="98"/>
        <v>-1</v>
      </c>
      <c r="R322" s="9" t="str">
        <f t="shared" si="99"/>
        <v>-03</v>
      </c>
      <c r="S322" s="9" t="str">
        <f t="shared" si="100"/>
        <v>42</v>
      </c>
      <c r="T322" s="9" t="str">
        <f t="shared" si="101"/>
        <v>22</v>
      </c>
      <c r="U322" s="11">
        <f t="shared" si="102"/>
        <v>3.761111111111111</v>
      </c>
      <c r="V322" s="12">
        <f t="shared" si="104"/>
        <v>-3.761111111111111</v>
      </c>
    </row>
    <row r="323" spans="1:22" ht="12.75">
      <c r="A323">
        <f aca="true" t="shared" si="106" ref="A323:A386">A322+1</f>
        <v>321</v>
      </c>
      <c r="B323" t="s">
        <v>1682</v>
      </c>
      <c r="C323" t="s">
        <v>919</v>
      </c>
      <c r="D323" s="1" t="s">
        <v>1520</v>
      </c>
      <c r="E323" s="13"/>
      <c r="F323">
        <v>4.4</v>
      </c>
      <c r="G323" s="17">
        <v>170</v>
      </c>
      <c r="H323">
        <v>44</v>
      </c>
      <c r="I323" s="2" t="s">
        <v>416</v>
      </c>
      <c r="J323" s="2" t="s">
        <v>2607</v>
      </c>
      <c r="K323" t="s">
        <v>3155</v>
      </c>
      <c r="M323" s="9" t="str">
        <f t="shared" si="95"/>
        <v>17</v>
      </c>
      <c r="N323" s="9" t="str">
        <f t="shared" si="96"/>
        <v>30</v>
      </c>
      <c r="O323" s="9" t="str">
        <f t="shared" si="97"/>
        <v>32</v>
      </c>
      <c r="P323" s="12">
        <f t="shared" si="103"/>
        <v>17.58888888888889</v>
      </c>
      <c r="Q323" s="8">
        <f t="shared" si="98"/>
        <v>-1</v>
      </c>
      <c r="R323" s="9" t="str">
        <f>LEFT(J327,3)</f>
        <v>-08</v>
      </c>
      <c r="S323" s="9" t="str">
        <f>MID(J327,5,2)</f>
        <v>47</v>
      </c>
      <c r="T323" s="9" t="str">
        <f>MID(J327,8,2)</f>
        <v>56</v>
      </c>
      <c r="U323" s="11">
        <f>ABS(LEFT(J327,3))+(MID(J327,5,2)/60)+(MID(J327,8,2)/360)</f>
        <v>8.938888888888888</v>
      </c>
      <c r="V323" s="12">
        <f t="shared" si="104"/>
        <v>-8.938888888888888</v>
      </c>
    </row>
    <row r="324" spans="1:22" ht="12.75">
      <c r="A324">
        <f t="shared" si="106"/>
        <v>322</v>
      </c>
      <c r="B324" t="s">
        <v>1683</v>
      </c>
      <c r="C324" t="s">
        <v>731</v>
      </c>
      <c r="D324" s="1" t="s">
        <v>1684</v>
      </c>
      <c r="E324" s="13"/>
      <c r="F324">
        <v>3.9</v>
      </c>
      <c r="G324" s="17">
        <v>380</v>
      </c>
      <c r="H324">
        <v>300</v>
      </c>
      <c r="I324" s="2" t="s">
        <v>414</v>
      </c>
      <c r="J324" s="2" t="s">
        <v>258</v>
      </c>
      <c r="K324" t="s">
        <v>3157</v>
      </c>
      <c r="M324" s="9" t="str">
        <f aca="true" t="shared" si="107" ref="M324:M359">LEFT(I324,2)</f>
        <v>12</v>
      </c>
      <c r="N324" s="9" t="str">
        <f aca="true" t="shared" si="108" ref="N324:N359">MID(I324,4,2)</f>
        <v>20</v>
      </c>
      <c r="O324" s="9" t="str">
        <f aca="true" t="shared" si="109" ref="O324:O359">MID(I324,7,2)</f>
        <v>07</v>
      </c>
      <c r="P324" s="12">
        <f t="shared" si="103"/>
        <v>12.352777777777778</v>
      </c>
      <c r="Q324" s="8">
        <f aca="true" t="shared" si="110" ref="Q324:Q359">SIGN(R324)</f>
        <v>0</v>
      </c>
      <c r="R324" s="9" t="str">
        <f aca="true" t="shared" si="111" ref="R324:R359">LEFT(J324,3)</f>
        <v>-00</v>
      </c>
      <c r="S324" s="9" t="str">
        <f aca="true" t="shared" si="112" ref="S324:S359">MID(J324,5,2)</f>
        <v>41</v>
      </c>
      <c r="T324" s="9" t="str">
        <f aca="true" t="shared" si="113" ref="T324:T359">MID(J324,8,2)</f>
        <v>26</v>
      </c>
      <c r="U324" s="11">
        <f aca="true" t="shared" si="114" ref="U324:U359">ABS(LEFT(J324,3))+(MID(J324,5,2)/60)+(MID(J324,8,2)/360)</f>
        <v>0.7555555555555555</v>
      </c>
      <c r="V324" s="12">
        <f t="shared" si="104"/>
        <v>0</v>
      </c>
    </row>
    <row r="325" spans="1:22" ht="12.75">
      <c r="A325">
        <f t="shared" si="106"/>
        <v>323</v>
      </c>
      <c r="B325" t="s">
        <v>1685</v>
      </c>
      <c r="C325" t="s">
        <v>844</v>
      </c>
      <c r="D325" s="1" t="s">
        <v>1686</v>
      </c>
      <c r="E325" s="13"/>
      <c r="F325">
        <v>3</v>
      </c>
      <c r="G325" s="17">
        <v>170</v>
      </c>
      <c r="H325">
        <v>190</v>
      </c>
      <c r="I325" s="2" t="s">
        <v>2608</v>
      </c>
      <c r="J325" s="2" t="s">
        <v>415</v>
      </c>
      <c r="K325" t="s">
        <v>49</v>
      </c>
      <c r="M325" s="9" t="str">
        <f t="shared" si="107"/>
        <v>03</v>
      </c>
      <c r="N325" s="9" t="str">
        <f t="shared" si="108"/>
        <v>58</v>
      </c>
      <c r="O325" s="9" t="str">
        <f t="shared" si="109"/>
        <v>16</v>
      </c>
      <c r="P325" s="12">
        <f t="shared" si="103"/>
        <v>4.011111111111111</v>
      </c>
      <c r="Q325" s="8">
        <f t="shared" si="110"/>
        <v>-1</v>
      </c>
      <c r="R325" s="9" t="str">
        <f t="shared" si="111"/>
        <v>-13</v>
      </c>
      <c r="S325" s="9" t="str">
        <f t="shared" si="112"/>
        <v>29</v>
      </c>
      <c r="T325" s="9" t="str">
        <f t="shared" si="113"/>
        <v>29</v>
      </c>
      <c r="U325" s="11">
        <f t="shared" si="114"/>
        <v>13.563888888888888</v>
      </c>
      <c r="V325" s="12">
        <f t="shared" si="104"/>
        <v>-13.563888888888888</v>
      </c>
    </row>
    <row r="326" spans="1:22" ht="45">
      <c r="A326">
        <f t="shared" si="106"/>
        <v>324</v>
      </c>
      <c r="B326" t="s">
        <v>1010</v>
      </c>
      <c r="C326" t="s">
        <v>816</v>
      </c>
      <c r="D326" s="1" t="s">
        <v>1274</v>
      </c>
      <c r="E326" s="13" t="s">
        <v>2773</v>
      </c>
      <c r="F326">
        <v>3.6</v>
      </c>
      <c r="G326" s="17">
        <v>35</v>
      </c>
      <c r="H326">
        <v>2.5</v>
      </c>
      <c r="I326" s="2" t="s">
        <v>297</v>
      </c>
      <c r="J326" s="2" t="s">
        <v>186</v>
      </c>
      <c r="K326" t="s">
        <v>3169</v>
      </c>
      <c r="M326" s="9" t="str">
        <f t="shared" si="107"/>
        <v>11</v>
      </c>
      <c r="N326" s="9" t="str">
        <f t="shared" si="108"/>
        <v>50</v>
      </c>
      <c r="O326" s="9" t="str">
        <f t="shared" si="109"/>
        <v>55</v>
      </c>
      <c r="P326" s="12">
        <f t="shared" si="103"/>
        <v>11.986111111111112</v>
      </c>
      <c r="Q326" s="8">
        <f t="shared" si="110"/>
        <v>1</v>
      </c>
      <c r="R326" s="9" t="str">
        <f t="shared" si="111"/>
        <v>+01</v>
      </c>
      <c r="S326" s="9" t="str">
        <f t="shared" si="112"/>
        <v>44</v>
      </c>
      <c r="T326" s="9" t="str">
        <f t="shared" si="113"/>
        <v>26</v>
      </c>
      <c r="U326" s="11">
        <f t="shared" si="114"/>
        <v>1.8055555555555556</v>
      </c>
      <c r="V326" s="12">
        <f t="shared" si="104"/>
        <v>1.8055555555555556</v>
      </c>
    </row>
    <row r="327" spans="1:22" ht="12.75">
      <c r="A327">
        <f t="shared" si="106"/>
        <v>325</v>
      </c>
      <c r="B327" t="s">
        <v>1687</v>
      </c>
      <c r="C327" t="s">
        <v>746</v>
      </c>
      <c r="E327" s="13"/>
      <c r="F327">
        <v>4.8</v>
      </c>
      <c r="G327" s="17">
        <v>122</v>
      </c>
      <c r="H327">
        <v>14</v>
      </c>
      <c r="I327" s="2" t="s">
        <v>413</v>
      </c>
      <c r="J327" s="2" t="s">
        <v>259</v>
      </c>
      <c r="K327" t="s">
        <v>3171</v>
      </c>
      <c r="M327" s="9" t="str">
        <f t="shared" si="107"/>
        <v>03</v>
      </c>
      <c r="N327" s="9" t="str">
        <f t="shared" si="108"/>
        <v>16</v>
      </c>
      <c r="O327" s="9" t="str">
        <f t="shared" si="109"/>
        <v>05</v>
      </c>
      <c r="P327" s="12">
        <f t="shared" si="103"/>
        <v>3.2805555555555554</v>
      </c>
      <c r="Q327" s="8">
        <f t="shared" si="110"/>
        <v>-1</v>
      </c>
      <c r="R327" s="9" t="str">
        <f t="shared" si="111"/>
        <v>-08</v>
      </c>
      <c r="S327" s="9" t="str">
        <f t="shared" si="112"/>
        <v>47</v>
      </c>
      <c r="T327" s="9" t="str">
        <f t="shared" si="113"/>
        <v>56</v>
      </c>
      <c r="U327" s="11">
        <f t="shared" si="114"/>
        <v>8.938888888888888</v>
      </c>
      <c r="V327" s="12">
        <f t="shared" si="104"/>
        <v>-8.938888888888888</v>
      </c>
    </row>
    <row r="328" spans="1:22" ht="22.5">
      <c r="A328">
        <f t="shared" si="106"/>
        <v>326</v>
      </c>
      <c r="B328" t="s">
        <v>1688</v>
      </c>
      <c r="C328" t="s">
        <v>920</v>
      </c>
      <c r="D328" s="1" t="s">
        <v>1689</v>
      </c>
      <c r="E328" s="13" t="s">
        <v>2774</v>
      </c>
      <c r="F328">
        <v>2.6</v>
      </c>
      <c r="G328" s="17">
        <v>57</v>
      </c>
      <c r="H328">
        <v>24</v>
      </c>
      <c r="I328" s="2" t="s">
        <v>411</v>
      </c>
      <c r="J328" s="2" t="s">
        <v>260</v>
      </c>
      <c r="K328" t="s">
        <v>2057</v>
      </c>
      <c r="M328" s="9" t="str">
        <f t="shared" si="107"/>
        <v>11</v>
      </c>
      <c r="N328" s="9" t="str">
        <f t="shared" si="108"/>
        <v>14</v>
      </c>
      <c r="O328" s="9" t="str">
        <f t="shared" si="109"/>
        <v>20</v>
      </c>
      <c r="P328" s="12">
        <f t="shared" si="103"/>
        <v>11.288888888888888</v>
      </c>
      <c r="Q328" s="8">
        <f t="shared" si="110"/>
        <v>1</v>
      </c>
      <c r="R328" s="9" t="str">
        <f t="shared" si="111"/>
        <v>+20</v>
      </c>
      <c r="S328" s="9" t="str">
        <f t="shared" si="112"/>
        <v>29</v>
      </c>
      <c r="T328" s="9" t="str">
        <f t="shared" si="113"/>
        <v>57</v>
      </c>
      <c r="U328" s="11">
        <f t="shared" si="114"/>
        <v>20.64166666666667</v>
      </c>
      <c r="V328" s="12">
        <f t="shared" si="104"/>
        <v>20.64166666666667</v>
      </c>
    </row>
    <row r="329" spans="1:22" ht="22.5">
      <c r="A329">
        <f t="shared" si="106"/>
        <v>327</v>
      </c>
      <c r="B329" t="s">
        <v>1507</v>
      </c>
      <c r="C329" t="s">
        <v>845</v>
      </c>
      <c r="D329" s="1" t="s">
        <v>1273</v>
      </c>
      <c r="E329" s="13" t="s">
        <v>2775</v>
      </c>
      <c r="F329">
        <v>3.9</v>
      </c>
      <c r="G329" s="17">
        <v>160</v>
      </c>
      <c r="H329">
        <v>53</v>
      </c>
      <c r="I329" s="2" t="s">
        <v>410</v>
      </c>
      <c r="J329" s="2" t="s">
        <v>217</v>
      </c>
      <c r="K329" t="s">
        <v>54</v>
      </c>
      <c r="M329" s="9" t="str">
        <f t="shared" si="107"/>
        <v>15</v>
      </c>
      <c r="N329" s="9" t="str">
        <f t="shared" si="108"/>
        <v>35</v>
      </c>
      <c r="O329" s="9" t="str">
        <f t="shared" si="109"/>
        <v>46</v>
      </c>
      <c r="P329" s="12">
        <f t="shared" si="103"/>
        <v>15.711111111111112</v>
      </c>
      <c r="Q329" s="8">
        <f t="shared" si="110"/>
        <v>-1</v>
      </c>
      <c r="R329" s="9" t="str">
        <f t="shared" si="111"/>
        <v>-14</v>
      </c>
      <c r="S329" s="9" t="str">
        <f t="shared" si="112"/>
        <v>48</v>
      </c>
      <c r="T329" s="9" t="str">
        <f t="shared" si="113"/>
        <v>18</v>
      </c>
      <c r="U329" s="11">
        <f t="shared" si="114"/>
        <v>14.850000000000001</v>
      </c>
      <c r="V329" s="12">
        <f t="shared" si="104"/>
        <v>-14.850000000000001</v>
      </c>
    </row>
    <row r="330" spans="1:22" ht="12.75">
      <c r="A330">
        <f t="shared" si="106"/>
        <v>328</v>
      </c>
      <c r="B330" t="s">
        <v>1508</v>
      </c>
      <c r="C330" t="s">
        <v>921</v>
      </c>
      <c r="E330" s="13" t="s">
        <v>1690</v>
      </c>
      <c r="F330">
        <v>5</v>
      </c>
      <c r="G330" s="17">
        <v>300</v>
      </c>
      <c r="H330">
        <v>300</v>
      </c>
      <c r="I330" s="2" t="s">
        <v>405</v>
      </c>
      <c r="J330" s="2" t="s">
        <v>404</v>
      </c>
      <c r="K330" t="s">
        <v>57</v>
      </c>
      <c r="L330" t="s">
        <v>1691</v>
      </c>
      <c r="M330" s="9" t="str">
        <f t="shared" si="107"/>
        <v>15</v>
      </c>
      <c r="N330" s="9" t="str">
        <f t="shared" si="108"/>
        <v>01</v>
      </c>
      <c r="O330" s="9" t="str">
        <f t="shared" si="109"/>
        <v>12</v>
      </c>
      <c r="P330" s="12">
        <f t="shared" si="103"/>
        <v>15.05</v>
      </c>
      <c r="Q330" s="8">
        <f t="shared" si="110"/>
        <v>-1</v>
      </c>
      <c r="R330" s="9" t="str">
        <f t="shared" si="111"/>
        <v>-08</v>
      </c>
      <c r="S330" s="9" t="str">
        <f t="shared" si="112"/>
        <v>32</v>
      </c>
      <c r="T330" s="9" t="str">
        <f t="shared" si="113"/>
        <v>13</v>
      </c>
      <c r="U330" s="11">
        <f t="shared" si="114"/>
        <v>8.569444444444445</v>
      </c>
      <c r="V330" s="12">
        <f t="shared" si="104"/>
        <v>-8.569444444444445</v>
      </c>
    </row>
    <row r="331" spans="1:22" ht="33.75">
      <c r="A331">
        <f t="shared" si="106"/>
        <v>329</v>
      </c>
      <c r="B331" t="s">
        <v>1509</v>
      </c>
      <c r="C331" t="s">
        <v>716</v>
      </c>
      <c r="D331" s="1" t="s">
        <v>1275</v>
      </c>
      <c r="E331" s="13" t="s">
        <v>2776</v>
      </c>
      <c r="F331">
        <v>2.8</v>
      </c>
      <c r="G331" s="17">
        <v>77</v>
      </c>
      <c r="H331">
        <v>36</v>
      </c>
      <c r="I331" s="2" t="s">
        <v>406</v>
      </c>
      <c r="J331" s="2" t="s">
        <v>218</v>
      </c>
      <c r="K331" t="s">
        <v>3166</v>
      </c>
      <c r="L331" t="s">
        <v>1692</v>
      </c>
      <c r="M331" s="9" t="str">
        <f t="shared" si="107"/>
        <v>14</v>
      </c>
      <c r="N331" s="9" t="str">
        <f t="shared" si="108"/>
        <v>51</v>
      </c>
      <c r="O331" s="9" t="str">
        <f t="shared" si="109"/>
        <v>07</v>
      </c>
      <c r="P331" s="12">
        <f t="shared" si="103"/>
        <v>14.869444444444444</v>
      </c>
      <c r="Q331" s="8">
        <f t="shared" si="110"/>
        <v>-1</v>
      </c>
      <c r="R331" s="9" t="str">
        <f t="shared" si="111"/>
        <v>-16</v>
      </c>
      <c r="S331" s="9" t="str">
        <f t="shared" si="112"/>
        <v>03</v>
      </c>
      <c r="T331" s="9" t="str">
        <f t="shared" si="113"/>
        <v>38</v>
      </c>
      <c r="U331" s="11">
        <f t="shared" si="114"/>
        <v>16.155555555555555</v>
      </c>
      <c r="V331" s="12">
        <f t="shared" si="104"/>
        <v>-16.155555555555555</v>
      </c>
    </row>
    <row r="332" spans="1:22" ht="22.5">
      <c r="A332">
        <f t="shared" si="106"/>
        <v>330</v>
      </c>
      <c r="B332" t="s">
        <v>1510</v>
      </c>
      <c r="C332" t="s">
        <v>817</v>
      </c>
      <c r="D332" s="1" t="s">
        <v>1276</v>
      </c>
      <c r="E332" s="13" t="s">
        <v>2777</v>
      </c>
      <c r="F332">
        <v>2.6</v>
      </c>
      <c r="G332" s="17">
        <v>36</v>
      </c>
      <c r="H332">
        <v>9</v>
      </c>
      <c r="I332" s="2" t="s">
        <v>265</v>
      </c>
      <c r="J332" s="2" t="s">
        <v>3038</v>
      </c>
      <c r="K332" t="s">
        <v>3151</v>
      </c>
      <c r="M332" s="9" t="str">
        <f t="shared" si="107"/>
        <v>15</v>
      </c>
      <c r="N332" s="9" t="str">
        <f t="shared" si="108"/>
        <v>17</v>
      </c>
      <c r="O332" s="9" t="str">
        <f t="shared" si="109"/>
        <v>14</v>
      </c>
      <c r="P332" s="12">
        <f t="shared" si="103"/>
        <v>15.322222222222223</v>
      </c>
      <c r="Q332" s="8">
        <f t="shared" si="110"/>
        <v>-1</v>
      </c>
      <c r="R332" s="9" t="str">
        <f t="shared" si="111"/>
        <v>-09</v>
      </c>
      <c r="S332" s="9" t="str">
        <f t="shared" si="112"/>
        <v>23</v>
      </c>
      <c r="T332" s="9" t="str">
        <f t="shared" si="113"/>
        <v>59</v>
      </c>
      <c r="U332" s="11">
        <f t="shared" si="114"/>
        <v>9.547222222222222</v>
      </c>
      <c r="V332" s="12">
        <f t="shared" si="104"/>
        <v>-9.547222222222222</v>
      </c>
    </row>
    <row r="333" spans="1:22" ht="12.75">
      <c r="A333">
        <f t="shared" si="106"/>
        <v>331</v>
      </c>
      <c r="B333" t="s">
        <v>1511</v>
      </c>
      <c r="C333" t="s">
        <v>747</v>
      </c>
      <c r="D333" s="1" t="s">
        <v>1511</v>
      </c>
      <c r="E333" s="13" t="s">
        <v>1277</v>
      </c>
      <c r="F333">
        <v>4.3</v>
      </c>
      <c r="G333" s="17">
        <v>103</v>
      </c>
      <c r="I333" s="2" t="s">
        <v>407</v>
      </c>
      <c r="J333" s="2" t="s">
        <v>2573</v>
      </c>
      <c r="K333" t="s">
        <v>1693</v>
      </c>
      <c r="L333" t="s">
        <v>1694</v>
      </c>
      <c r="M333" s="9" t="str">
        <f t="shared" si="107"/>
        <v>22</v>
      </c>
      <c r="N333" s="9" t="str">
        <f t="shared" si="108"/>
        <v>29</v>
      </c>
      <c r="O333" s="9" t="str">
        <f t="shared" si="109"/>
        <v>05</v>
      </c>
      <c r="P333" s="12">
        <f t="shared" si="103"/>
        <v>22.497222222222224</v>
      </c>
      <c r="Q333" s="8">
        <f t="shared" si="110"/>
        <v>0</v>
      </c>
      <c r="R333" s="9" t="str">
        <f t="shared" si="111"/>
        <v>+00</v>
      </c>
      <c r="S333" s="9" t="str">
        <f t="shared" si="112"/>
        <v>00</v>
      </c>
      <c r="T333" s="9" t="str">
        <f t="shared" si="113"/>
        <v>16</v>
      </c>
      <c r="U333" s="11">
        <f t="shared" si="114"/>
        <v>0.044444444444444446</v>
      </c>
      <c r="V333" s="12">
        <f t="shared" si="104"/>
        <v>0</v>
      </c>
    </row>
    <row r="334" spans="1:22" ht="12.75">
      <c r="A334">
        <f t="shared" si="106"/>
        <v>332</v>
      </c>
      <c r="B334" t="s">
        <v>2127</v>
      </c>
      <c r="C334" t="s">
        <v>928</v>
      </c>
      <c r="E334" s="13" t="s">
        <v>1278</v>
      </c>
      <c r="F334">
        <v>4</v>
      </c>
      <c r="G334" s="17">
        <v>510</v>
      </c>
      <c r="H334">
        <v>480</v>
      </c>
      <c r="I334" s="2" t="s">
        <v>284</v>
      </c>
      <c r="J334" s="2" t="s">
        <v>2574</v>
      </c>
      <c r="K334" t="s">
        <v>1695</v>
      </c>
      <c r="L334" t="s">
        <v>1696</v>
      </c>
      <c r="M334" s="9" t="str">
        <f t="shared" si="107"/>
        <v>22</v>
      </c>
      <c r="N334" s="9" t="str">
        <f t="shared" si="108"/>
        <v>49</v>
      </c>
      <c r="O334" s="9" t="str">
        <f t="shared" si="109"/>
        <v>51</v>
      </c>
      <c r="P334" s="12">
        <f t="shared" si="103"/>
        <v>22.958333333333332</v>
      </c>
      <c r="Q334" s="8">
        <f t="shared" si="110"/>
        <v>-1</v>
      </c>
      <c r="R334" s="9" t="str">
        <f t="shared" si="111"/>
        <v>-13</v>
      </c>
      <c r="S334" s="9" t="str">
        <f t="shared" si="112"/>
        <v>34</v>
      </c>
      <c r="T334" s="9" t="str">
        <f t="shared" si="113"/>
        <v>05</v>
      </c>
      <c r="U334" s="11">
        <f t="shared" si="114"/>
        <v>13.580555555555556</v>
      </c>
      <c r="V334" s="12">
        <f t="shared" si="104"/>
        <v>-13.580555555555556</v>
      </c>
    </row>
    <row r="335" spans="1:22" ht="12.75">
      <c r="A335">
        <f t="shared" si="106"/>
        <v>333</v>
      </c>
      <c r="B335" t="s">
        <v>2127</v>
      </c>
      <c r="C335" t="s">
        <v>818</v>
      </c>
      <c r="E335" s="13" t="s">
        <v>1279</v>
      </c>
      <c r="F335">
        <v>4.3</v>
      </c>
      <c r="G335" s="17">
        <v>200</v>
      </c>
      <c r="H335">
        <v>140</v>
      </c>
      <c r="I335" s="2" t="s">
        <v>408</v>
      </c>
      <c r="J335" s="2" t="s">
        <v>412</v>
      </c>
      <c r="K335" t="s">
        <v>1697</v>
      </c>
      <c r="L335" t="s">
        <v>1698</v>
      </c>
      <c r="M335" s="9" t="str">
        <f t="shared" si="107"/>
        <v>22</v>
      </c>
      <c r="N335" s="9" t="str">
        <f t="shared" si="108"/>
        <v>31</v>
      </c>
      <c r="O335" s="9" t="str">
        <f t="shared" si="109"/>
        <v>47</v>
      </c>
      <c r="P335" s="12">
        <f t="shared" si="103"/>
        <v>22.647222222222222</v>
      </c>
      <c r="Q335" s="8">
        <f t="shared" si="110"/>
        <v>-1</v>
      </c>
      <c r="R335" s="9" t="str">
        <f t="shared" si="111"/>
        <v>-32</v>
      </c>
      <c r="S335" s="9" t="str">
        <f t="shared" si="112"/>
        <v>19</v>
      </c>
      <c r="T335" s="9" t="str">
        <f t="shared" si="113"/>
        <v>26</v>
      </c>
      <c r="U335" s="11">
        <f t="shared" si="114"/>
        <v>32.38888888888889</v>
      </c>
      <c r="V335" s="12">
        <f t="shared" si="104"/>
        <v>-32.38888888888889</v>
      </c>
    </row>
    <row r="336" spans="1:22" ht="12.75">
      <c r="A336">
        <f t="shared" si="106"/>
        <v>334</v>
      </c>
      <c r="B336" t="s">
        <v>2127</v>
      </c>
      <c r="C336" t="s">
        <v>819</v>
      </c>
      <c r="E336" s="13" t="s">
        <v>1280</v>
      </c>
      <c r="F336">
        <v>3</v>
      </c>
      <c r="G336" s="17">
        <v>124</v>
      </c>
      <c r="H336">
        <v>75</v>
      </c>
      <c r="I336" s="2" t="s">
        <v>409</v>
      </c>
      <c r="J336" s="2" t="s">
        <v>3040</v>
      </c>
      <c r="K336" t="s">
        <v>480</v>
      </c>
      <c r="L336" t="s">
        <v>1699</v>
      </c>
      <c r="M336" s="9" t="str">
        <f t="shared" si="107"/>
        <v>02</v>
      </c>
      <c r="N336" s="9" t="str">
        <f t="shared" si="108"/>
        <v>09</v>
      </c>
      <c r="O336" s="9" t="str">
        <f t="shared" si="109"/>
        <v>50</v>
      </c>
      <c r="P336" s="12">
        <f t="shared" si="103"/>
        <v>2.2888888888888888</v>
      </c>
      <c r="Q336" s="8">
        <f t="shared" si="110"/>
        <v>1</v>
      </c>
      <c r="R336" s="9" t="str">
        <f t="shared" si="111"/>
        <v>+35</v>
      </c>
      <c r="S336" s="9" t="str">
        <f t="shared" si="112"/>
        <v>00</v>
      </c>
      <c r="T336" s="9" t="str">
        <f t="shared" si="113"/>
        <v>42</v>
      </c>
      <c r="U336" s="11">
        <f t="shared" si="114"/>
        <v>35.11666666666667</v>
      </c>
      <c r="V336" s="12">
        <f t="shared" si="104"/>
        <v>35.11666666666667</v>
      </c>
    </row>
    <row r="337" spans="1:22" ht="12.75">
      <c r="A337">
        <f t="shared" si="106"/>
        <v>335</v>
      </c>
      <c r="B337" t="s">
        <v>2127</v>
      </c>
      <c r="C337" t="s">
        <v>719</v>
      </c>
      <c r="E337" s="13" t="s">
        <v>1281</v>
      </c>
      <c r="F337">
        <v>3.4</v>
      </c>
      <c r="G337" s="17">
        <v>20</v>
      </c>
      <c r="H337">
        <v>1.2</v>
      </c>
      <c r="I337" s="2" t="s">
        <v>1512</v>
      </c>
      <c r="J337" s="2" t="s">
        <v>1513</v>
      </c>
      <c r="K337" t="s">
        <v>1700</v>
      </c>
      <c r="L337" t="s">
        <v>2128</v>
      </c>
      <c r="M337" s="9" t="str">
        <f t="shared" si="107"/>
        <v>00</v>
      </c>
      <c r="N337" s="9" t="str">
        <f t="shared" si="108"/>
        <v>49</v>
      </c>
      <c r="O337" s="9" t="str">
        <f t="shared" si="109"/>
        <v>24</v>
      </c>
      <c r="P337" s="12">
        <f t="shared" si="103"/>
        <v>0.8833333333333333</v>
      </c>
      <c r="Q337" s="8">
        <f t="shared" si="110"/>
        <v>1</v>
      </c>
      <c r="R337" s="9" t="str">
        <f t="shared" si="111"/>
        <v>+57</v>
      </c>
      <c r="S337" s="9" t="str">
        <f t="shared" si="112"/>
        <v>50</v>
      </c>
      <c r="T337" s="9" t="str">
        <f t="shared" si="113"/>
        <v>38</v>
      </c>
      <c r="U337" s="11">
        <f t="shared" si="114"/>
        <v>57.93888888888889</v>
      </c>
      <c r="V337" s="12">
        <f t="shared" si="104"/>
        <v>57.93888888888889</v>
      </c>
    </row>
    <row r="338" spans="1:22" ht="12.75">
      <c r="A338">
        <f t="shared" si="106"/>
        <v>336</v>
      </c>
      <c r="B338" t="s">
        <v>2127</v>
      </c>
      <c r="C338" t="s">
        <v>940</v>
      </c>
      <c r="E338" s="13" t="s">
        <v>1282</v>
      </c>
      <c r="F338">
        <v>4.5</v>
      </c>
      <c r="I338" s="2" t="s">
        <v>1962</v>
      </c>
      <c r="J338" s="2" t="s">
        <v>2129</v>
      </c>
      <c r="M338" s="9" t="str">
        <f t="shared" si="107"/>
        <v>23</v>
      </c>
      <c r="N338" s="9" t="str">
        <f t="shared" si="108"/>
        <v>54</v>
      </c>
      <c r="O338" s="9" t="str">
        <f t="shared" si="109"/>
        <v>00</v>
      </c>
      <c r="P338" s="12">
        <f t="shared" si="103"/>
        <v>23.9</v>
      </c>
      <c r="Q338" s="8">
        <f t="shared" si="110"/>
        <v>1</v>
      </c>
      <c r="R338" s="9" t="str">
        <f t="shared" si="111"/>
        <v>+57</v>
      </c>
      <c r="S338" s="9" t="str">
        <f t="shared" si="112"/>
        <v>30</v>
      </c>
      <c r="T338" s="9" t="str">
        <f t="shared" si="113"/>
        <v>00</v>
      </c>
      <c r="U338" s="11">
        <f t="shared" si="114"/>
        <v>57.5</v>
      </c>
      <c r="V338" s="12">
        <f t="shared" si="104"/>
        <v>57.5</v>
      </c>
    </row>
    <row r="339" spans="1:22" ht="25.5">
      <c r="A339">
        <f t="shared" si="106"/>
        <v>337</v>
      </c>
      <c r="B339" t="s">
        <v>2183</v>
      </c>
      <c r="C339" t="s">
        <v>2131</v>
      </c>
      <c r="D339" s="1" t="s">
        <v>2689</v>
      </c>
      <c r="E339" t="s">
        <v>2050</v>
      </c>
      <c r="F339">
        <v>9.8</v>
      </c>
      <c r="G339" s="17">
        <v>8500</v>
      </c>
      <c r="I339" s="2" t="s">
        <v>2231</v>
      </c>
      <c r="J339" s="2" t="s">
        <v>2232</v>
      </c>
      <c r="L339" t="s">
        <v>2182</v>
      </c>
      <c r="M339" s="9" t="str">
        <f t="shared" si="107"/>
        <v>00</v>
      </c>
      <c r="N339" s="9" t="str">
        <f t="shared" si="108"/>
        <v>25</v>
      </c>
      <c r="O339" s="9" t="str">
        <f t="shared" si="109"/>
        <v>35</v>
      </c>
      <c r="P339" s="12">
        <f aca="true" t="shared" si="115" ref="P339:P359">LEFT(I339,2)+((MID(I339,4,2))/60)+((MID(I339,7,2))/360)</f>
        <v>0.513888888888889</v>
      </c>
      <c r="Q339" s="8">
        <f t="shared" si="110"/>
        <v>1</v>
      </c>
      <c r="R339" s="9" t="str">
        <f t="shared" si="111"/>
        <v>+61</v>
      </c>
      <c r="S339" s="9" t="str">
        <f t="shared" si="112"/>
        <v>20</v>
      </c>
      <c r="T339" s="9" t="str">
        <f t="shared" si="113"/>
        <v>45</v>
      </c>
      <c r="U339" s="11">
        <f t="shared" si="114"/>
        <v>61.458333333333336</v>
      </c>
      <c r="V339" s="12">
        <f aca="true" t="shared" si="116" ref="V339:V359">U339*Q339</f>
        <v>61.458333333333336</v>
      </c>
    </row>
    <row r="340" spans="1:22" ht="12.75">
      <c r="A340">
        <f t="shared" si="106"/>
        <v>338</v>
      </c>
      <c r="B340" t="s">
        <v>2130</v>
      </c>
      <c r="C340" t="s">
        <v>2131</v>
      </c>
      <c r="D340" s="1" t="s">
        <v>2189</v>
      </c>
      <c r="E340" t="s">
        <v>1283</v>
      </c>
      <c r="F340">
        <v>6.5</v>
      </c>
      <c r="G340" s="17">
        <v>1600</v>
      </c>
      <c r="I340" s="2" t="s">
        <v>2233</v>
      </c>
      <c r="J340" s="2" t="s">
        <v>2234</v>
      </c>
      <c r="L340" t="s">
        <v>2132</v>
      </c>
      <c r="M340" s="9" t="str">
        <f t="shared" si="107"/>
        <v>00</v>
      </c>
      <c r="N340" s="9" t="str">
        <f t="shared" si="108"/>
        <v>30</v>
      </c>
      <c r="O340" s="9" t="str">
        <f t="shared" si="109"/>
        <v>17</v>
      </c>
      <c r="P340" s="12">
        <f t="shared" si="115"/>
        <v>0.5472222222222223</v>
      </c>
      <c r="Q340" s="8">
        <f t="shared" si="110"/>
        <v>1</v>
      </c>
      <c r="R340" s="9" t="str">
        <f t="shared" si="111"/>
        <v>+60</v>
      </c>
      <c r="S340" s="9" t="str">
        <f t="shared" si="112"/>
        <v>14</v>
      </c>
      <c r="T340" s="9" t="str">
        <f t="shared" si="113"/>
        <v>45</v>
      </c>
      <c r="U340" s="11">
        <f t="shared" si="114"/>
        <v>60.358333333333334</v>
      </c>
      <c r="V340" s="12">
        <f t="shared" si="116"/>
        <v>60.358333333333334</v>
      </c>
    </row>
    <row r="341" spans="1:22" ht="25.5">
      <c r="A341">
        <f t="shared" si="106"/>
        <v>339</v>
      </c>
      <c r="B341" t="s">
        <v>2133</v>
      </c>
      <c r="C341" t="s">
        <v>2131</v>
      </c>
      <c r="D341" s="1" t="s">
        <v>3119</v>
      </c>
      <c r="E341" s="13"/>
      <c r="F341">
        <v>9</v>
      </c>
      <c r="I341" s="2" t="s">
        <v>2235</v>
      </c>
      <c r="J341" s="2" t="s">
        <v>2236</v>
      </c>
      <c r="L341" t="s">
        <v>2134</v>
      </c>
      <c r="M341" s="9" t="str">
        <f t="shared" si="107"/>
        <v>00</v>
      </c>
      <c r="N341" s="9" t="str">
        <f t="shared" si="108"/>
        <v>31</v>
      </c>
      <c r="O341" s="9" t="str">
        <f t="shared" si="109"/>
        <v>35</v>
      </c>
      <c r="P341" s="12">
        <f t="shared" si="115"/>
        <v>0.6138888888888889</v>
      </c>
      <c r="Q341" s="8">
        <f t="shared" si="110"/>
        <v>1</v>
      </c>
      <c r="R341" s="9" t="str">
        <f t="shared" si="111"/>
        <v>+63</v>
      </c>
      <c r="S341" s="9" t="str">
        <f t="shared" si="112"/>
        <v>22</v>
      </c>
      <c r="T341" s="9" t="str">
        <f t="shared" si="113"/>
        <v>45</v>
      </c>
      <c r="U341" s="11">
        <f t="shared" si="114"/>
        <v>63.49166666666667</v>
      </c>
      <c r="V341" s="12">
        <f t="shared" si="116"/>
        <v>63.49166666666667</v>
      </c>
    </row>
    <row r="342" spans="1:22" ht="25.5">
      <c r="A342">
        <f t="shared" si="106"/>
        <v>340</v>
      </c>
      <c r="B342" t="s">
        <v>2135</v>
      </c>
      <c r="C342" t="s">
        <v>2131</v>
      </c>
      <c r="D342" s="1" t="s">
        <v>2897</v>
      </c>
      <c r="E342" t="s">
        <v>1284</v>
      </c>
      <c r="F342">
        <v>9.1</v>
      </c>
      <c r="G342" s="17">
        <v>9450</v>
      </c>
      <c r="I342" s="2" t="s">
        <v>2237</v>
      </c>
      <c r="J342" s="2" t="s">
        <v>2238</v>
      </c>
      <c r="L342" t="s">
        <v>2134</v>
      </c>
      <c r="M342" s="9" t="str">
        <f t="shared" si="107"/>
        <v>00</v>
      </c>
      <c r="N342" s="9" t="str">
        <f t="shared" si="108"/>
        <v>33</v>
      </c>
      <c r="O342" s="9" t="str">
        <f t="shared" si="109"/>
        <v>11</v>
      </c>
      <c r="P342" s="12">
        <f t="shared" si="115"/>
        <v>0.5805555555555556</v>
      </c>
      <c r="Q342" s="8">
        <f t="shared" si="110"/>
        <v>1</v>
      </c>
      <c r="R342" s="9" t="str">
        <f t="shared" si="111"/>
        <v>+63</v>
      </c>
      <c r="S342" s="9" t="str">
        <f t="shared" si="112"/>
        <v>20</v>
      </c>
      <c r="T342" s="9" t="str">
        <f t="shared" si="113"/>
        <v>45</v>
      </c>
      <c r="U342" s="11">
        <f t="shared" si="114"/>
        <v>63.458333333333336</v>
      </c>
      <c r="V342" s="12">
        <f t="shared" si="116"/>
        <v>63.458333333333336</v>
      </c>
    </row>
    <row r="343" spans="1:22" ht="22.5">
      <c r="A343">
        <f t="shared" si="106"/>
        <v>341</v>
      </c>
      <c r="B343" t="s">
        <v>2136</v>
      </c>
      <c r="C343" t="s">
        <v>2131</v>
      </c>
      <c r="D343" s="1" t="s">
        <v>2187</v>
      </c>
      <c r="E343" s="13" t="s">
        <v>1701</v>
      </c>
      <c r="F343">
        <v>9.3</v>
      </c>
      <c r="I343" s="2" t="s">
        <v>2239</v>
      </c>
      <c r="J343" s="2" t="s">
        <v>2240</v>
      </c>
      <c r="L343" t="s">
        <v>2137</v>
      </c>
      <c r="M343" s="9" t="str">
        <f t="shared" si="107"/>
        <v>00</v>
      </c>
      <c r="N343" s="9" t="str">
        <f t="shared" si="108"/>
        <v>33</v>
      </c>
      <c r="O343" s="9" t="str">
        <f t="shared" si="109"/>
        <v>28</v>
      </c>
      <c r="P343" s="12">
        <f t="shared" si="115"/>
        <v>0.6277777777777778</v>
      </c>
      <c r="Q343" s="8">
        <f t="shared" si="110"/>
        <v>1</v>
      </c>
      <c r="R343" s="9" t="str">
        <f t="shared" si="111"/>
        <v>+48</v>
      </c>
      <c r="S343" s="9" t="str">
        <f t="shared" si="112"/>
        <v>32</v>
      </c>
      <c r="T343" s="9" t="str">
        <f t="shared" si="113"/>
        <v>13</v>
      </c>
      <c r="U343" s="11">
        <f t="shared" si="114"/>
        <v>48.56944444444444</v>
      </c>
      <c r="V343" s="12">
        <f t="shared" si="116"/>
        <v>48.56944444444444</v>
      </c>
    </row>
    <row r="344" spans="1:22" ht="22.5">
      <c r="A344">
        <f t="shared" si="106"/>
        <v>342</v>
      </c>
      <c r="B344" t="s">
        <v>2138</v>
      </c>
      <c r="C344" t="s">
        <v>2131</v>
      </c>
      <c r="D344" s="1" t="s">
        <v>2187</v>
      </c>
      <c r="E344" s="13" t="s">
        <v>1702</v>
      </c>
      <c r="F344">
        <v>9.2</v>
      </c>
      <c r="I344" s="2" t="s">
        <v>2241</v>
      </c>
      <c r="J344" s="2" t="s">
        <v>2242</v>
      </c>
      <c r="L344" t="s">
        <v>2139</v>
      </c>
      <c r="M344" s="9" t="str">
        <f t="shared" si="107"/>
        <v>00</v>
      </c>
      <c r="N344" s="9" t="str">
        <f t="shared" si="108"/>
        <v>39</v>
      </c>
      <c r="O344" s="9" t="str">
        <f t="shared" si="109"/>
        <v>14</v>
      </c>
      <c r="P344" s="12">
        <f t="shared" si="115"/>
        <v>0.6888888888888889</v>
      </c>
      <c r="Q344" s="8">
        <f t="shared" si="110"/>
        <v>1</v>
      </c>
      <c r="R344" s="9" t="str">
        <f t="shared" si="111"/>
        <v>+48</v>
      </c>
      <c r="S344" s="9" t="str">
        <f t="shared" si="112"/>
        <v>22</v>
      </c>
      <c r="T344" s="9" t="str">
        <f t="shared" si="113"/>
        <v>02</v>
      </c>
      <c r="U344" s="11">
        <f t="shared" si="114"/>
        <v>48.37222222222222</v>
      </c>
      <c r="V344" s="12">
        <f t="shared" si="116"/>
        <v>48.37222222222222</v>
      </c>
    </row>
    <row r="345" spans="1:22" ht="24.75" customHeight="1">
      <c r="A345">
        <f t="shared" si="106"/>
        <v>343</v>
      </c>
      <c r="B345" t="s">
        <v>2140</v>
      </c>
      <c r="C345" t="s">
        <v>2141</v>
      </c>
      <c r="D345" s="1" t="s">
        <v>3120</v>
      </c>
      <c r="E345" t="s">
        <v>1285</v>
      </c>
      <c r="F345">
        <v>8.1</v>
      </c>
      <c r="G345" s="17">
        <v>5000</v>
      </c>
      <c r="I345" s="2" t="s">
        <v>2243</v>
      </c>
      <c r="J345" s="2" t="s">
        <v>2244</v>
      </c>
      <c r="L345" t="s">
        <v>2144</v>
      </c>
      <c r="M345" s="9" t="str">
        <f t="shared" si="107"/>
        <v>00</v>
      </c>
      <c r="N345" s="9" t="str">
        <f t="shared" si="108"/>
        <v>48</v>
      </c>
      <c r="O345" s="9" t="str">
        <f t="shared" si="109"/>
        <v>07</v>
      </c>
      <c r="P345" s="12">
        <f t="shared" si="115"/>
        <v>0.8194444444444445</v>
      </c>
      <c r="Q345" s="8">
        <f t="shared" si="110"/>
        <v>1</v>
      </c>
      <c r="R345" s="9" t="str">
        <f t="shared" si="111"/>
        <v>+85</v>
      </c>
      <c r="S345" s="9" t="str">
        <f t="shared" si="112"/>
        <v>15</v>
      </c>
      <c r="T345" s="9" t="str">
        <f t="shared" si="113"/>
        <v>42</v>
      </c>
      <c r="U345" s="11">
        <f t="shared" si="114"/>
        <v>85.36666666666666</v>
      </c>
      <c r="V345" s="12">
        <f t="shared" si="116"/>
        <v>85.36666666666666</v>
      </c>
    </row>
    <row r="346" spans="1:22" ht="12.75">
      <c r="A346">
        <f t="shared" si="106"/>
        <v>344</v>
      </c>
      <c r="B346" t="s">
        <v>2142</v>
      </c>
      <c r="C346" t="s">
        <v>2131</v>
      </c>
      <c r="D346" s="1" t="s">
        <v>2189</v>
      </c>
      <c r="E346" s="13"/>
      <c r="F346">
        <v>8.8</v>
      </c>
      <c r="I346" s="2" t="s">
        <v>2566</v>
      </c>
      <c r="J346" s="2" t="s">
        <v>2245</v>
      </c>
      <c r="L346" t="s">
        <v>2143</v>
      </c>
      <c r="M346" s="9" t="str">
        <f t="shared" si="107"/>
        <v>00</v>
      </c>
      <c r="N346" s="9" t="str">
        <f t="shared" si="108"/>
        <v>39</v>
      </c>
      <c r="O346" s="9" t="str">
        <f t="shared" si="109"/>
        <v>54</v>
      </c>
      <c r="P346" s="12">
        <f t="shared" si="115"/>
        <v>0.8</v>
      </c>
      <c r="Q346" s="8">
        <f t="shared" si="110"/>
        <v>1</v>
      </c>
      <c r="R346" s="9" t="str">
        <f t="shared" si="111"/>
        <v>+61</v>
      </c>
      <c r="S346" s="9" t="str">
        <f t="shared" si="112"/>
        <v>06</v>
      </c>
      <c r="T346" s="9" t="str">
        <f t="shared" si="113"/>
        <v>44</v>
      </c>
      <c r="U346" s="11">
        <f t="shared" si="114"/>
        <v>61.22222222222222</v>
      </c>
      <c r="V346" s="12">
        <f t="shared" si="116"/>
        <v>61.22222222222222</v>
      </c>
    </row>
    <row r="347" spans="1:22" ht="25.5">
      <c r="A347">
        <f t="shared" si="106"/>
        <v>345</v>
      </c>
      <c r="B347" t="s">
        <v>2145</v>
      </c>
      <c r="C347" t="s">
        <v>2146</v>
      </c>
      <c r="D347" s="1" t="s">
        <v>3121</v>
      </c>
      <c r="E347" s="13" t="s">
        <v>2147</v>
      </c>
      <c r="F347">
        <v>8</v>
      </c>
      <c r="G347" s="17">
        <v>2200000</v>
      </c>
      <c r="I347" s="2" t="s">
        <v>2246</v>
      </c>
      <c r="J347" s="2" t="s">
        <v>2324</v>
      </c>
      <c r="L347" t="s">
        <v>2148</v>
      </c>
      <c r="M347" s="9" t="str">
        <f t="shared" si="107"/>
        <v>00</v>
      </c>
      <c r="N347" s="9" t="str">
        <f t="shared" si="108"/>
        <v>40</v>
      </c>
      <c r="O347" s="9" t="str">
        <f t="shared" si="109"/>
        <v>39</v>
      </c>
      <c r="P347" s="12">
        <f t="shared" si="115"/>
        <v>0.7749999999999999</v>
      </c>
      <c r="Q347" s="8">
        <f t="shared" si="110"/>
        <v>1</v>
      </c>
      <c r="R347" s="9" t="str">
        <f t="shared" si="111"/>
        <v>+41</v>
      </c>
      <c r="S347" s="9" t="str">
        <f t="shared" si="112"/>
        <v>42</v>
      </c>
      <c r="T347" s="9" t="str">
        <f t="shared" si="113"/>
        <v>55</v>
      </c>
      <c r="U347" s="11">
        <f t="shared" si="114"/>
        <v>41.85277777777778</v>
      </c>
      <c r="V347" s="12">
        <f t="shared" si="116"/>
        <v>41.85277777777778</v>
      </c>
    </row>
    <row r="348" spans="1:22" ht="12.75">
      <c r="A348">
        <f t="shared" si="106"/>
        <v>346</v>
      </c>
      <c r="B348" t="s">
        <v>2149</v>
      </c>
      <c r="C348" t="s">
        <v>2150</v>
      </c>
      <c r="D348" s="1" t="s">
        <v>2782</v>
      </c>
      <c r="E348" s="13"/>
      <c r="F348">
        <v>10.9</v>
      </c>
      <c r="I348" s="2" t="s">
        <v>2325</v>
      </c>
      <c r="J348" s="2" t="s">
        <v>2326</v>
      </c>
      <c r="L348" t="s">
        <v>2151</v>
      </c>
      <c r="M348" s="9" t="str">
        <f t="shared" si="107"/>
        <v>00</v>
      </c>
      <c r="N348" s="9" t="str">
        <f t="shared" si="108"/>
        <v>40</v>
      </c>
      <c r="O348" s="9" t="str">
        <f t="shared" si="109"/>
        <v>50</v>
      </c>
      <c r="P348" s="12">
        <f t="shared" si="115"/>
        <v>0.8055555555555556</v>
      </c>
      <c r="Q348" s="8">
        <f t="shared" si="110"/>
        <v>-1</v>
      </c>
      <c r="R348" s="9" t="str">
        <f t="shared" si="111"/>
        <v>-13</v>
      </c>
      <c r="S348" s="9" t="str">
        <f t="shared" si="112"/>
        <v>50</v>
      </c>
      <c r="T348" s="9" t="str">
        <f t="shared" si="113"/>
        <v>49</v>
      </c>
      <c r="U348" s="11">
        <f t="shared" si="114"/>
        <v>13.969444444444445</v>
      </c>
      <c r="V348" s="12">
        <f t="shared" si="116"/>
        <v>-13.969444444444445</v>
      </c>
    </row>
    <row r="349" spans="1:22" ht="25.5">
      <c r="A349">
        <f t="shared" si="106"/>
        <v>347</v>
      </c>
      <c r="B349" t="s">
        <v>2152</v>
      </c>
      <c r="C349" t="s">
        <v>2146</v>
      </c>
      <c r="D349" s="1" t="s">
        <v>0</v>
      </c>
      <c r="E349" s="13"/>
      <c r="F349">
        <v>8.2</v>
      </c>
      <c r="I349" s="2" t="s">
        <v>2327</v>
      </c>
      <c r="J349" s="2" t="s">
        <v>2328</v>
      </c>
      <c r="L349" t="s">
        <v>2163</v>
      </c>
      <c r="M349" s="9" t="str">
        <f t="shared" si="107"/>
        <v>00</v>
      </c>
      <c r="N349" s="9" t="str">
        <f t="shared" si="108"/>
        <v>42</v>
      </c>
      <c r="O349" s="9" t="str">
        <f t="shared" si="109"/>
        <v>58</v>
      </c>
      <c r="P349" s="12">
        <f t="shared" si="115"/>
        <v>0.861111111111111</v>
      </c>
      <c r="Q349" s="8">
        <f t="shared" si="110"/>
        <v>1</v>
      </c>
      <c r="R349" s="9" t="str">
        <f t="shared" si="111"/>
        <v>+40</v>
      </c>
      <c r="S349" s="9" t="str">
        <f t="shared" si="112"/>
        <v>53</v>
      </c>
      <c r="T349" s="9" t="str">
        <f t="shared" si="113"/>
        <v>38</v>
      </c>
      <c r="U349" s="11">
        <f t="shared" si="114"/>
        <v>40.98888888888889</v>
      </c>
      <c r="V349" s="12">
        <f t="shared" si="116"/>
        <v>40.98888888888889</v>
      </c>
    </row>
    <row r="350" spans="1:22" ht="12.75">
      <c r="A350">
        <f t="shared" si="106"/>
        <v>348</v>
      </c>
      <c r="B350" t="s">
        <v>2164</v>
      </c>
      <c r="C350" t="s">
        <v>2146</v>
      </c>
      <c r="D350" s="1" t="s">
        <v>2187</v>
      </c>
      <c r="E350" s="13" t="s">
        <v>2165</v>
      </c>
      <c r="F350">
        <v>3.5</v>
      </c>
      <c r="I350" s="2" t="s">
        <v>2329</v>
      </c>
      <c r="J350" s="2" t="s">
        <v>2330</v>
      </c>
      <c r="L350" t="s">
        <v>2166</v>
      </c>
      <c r="M350" s="9" t="str">
        <f t="shared" si="107"/>
        <v>00</v>
      </c>
      <c r="N350" s="9" t="str">
        <f t="shared" si="108"/>
        <v>43</v>
      </c>
      <c r="O350" s="9" t="str">
        <f t="shared" si="109"/>
        <v>01</v>
      </c>
      <c r="P350" s="12">
        <f t="shared" si="115"/>
        <v>0.7194444444444444</v>
      </c>
      <c r="Q350" s="8">
        <f t="shared" si="110"/>
        <v>1</v>
      </c>
      <c r="R350" s="9" t="str">
        <f t="shared" si="111"/>
        <v>+41</v>
      </c>
      <c r="S350" s="9" t="str">
        <f t="shared" si="112"/>
        <v>17</v>
      </c>
      <c r="T350" s="9" t="str">
        <f t="shared" si="113"/>
        <v>52</v>
      </c>
      <c r="U350" s="11">
        <f t="shared" si="114"/>
        <v>41.42777777777778</v>
      </c>
      <c r="V350" s="12">
        <f t="shared" si="116"/>
        <v>41.42777777777778</v>
      </c>
    </row>
    <row r="351" spans="1:22" ht="12.75">
      <c r="A351">
        <f t="shared" si="106"/>
        <v>349</v>
      </c>
      <c r="B351" t="s">
        <v>2167</v>
      </c>
      <c r="C351" t="s">
        <v>2131</v>
      </c>
      <c r="D351" s="1" t="s">
        <v>2189</v>
      </c>
      <c r="E351" s="13"/>
      <c r="F351">
        <v>7</v>
      </c>
      <c r="I351" s="2" t="s">
        <v>2331</v>
      </c>
      <c r="J351" s="2" t="s">
        <v>2332</v>
      </c>
      <c r="L351" t="s">
        <v>2168</v>
      </c>
      <c r="M351" s="9" t="str">
        <f t="shared" si="107"/>
        <v>00</v>
      </c>
      <c r="N351" s="9" t="str">
        <f t="shared" si="108"/>
        <v>43</v>
      </c>
      <c r="O351" s="9" t="str">
        <f t="shared" si="109"/>
        <v>54</v>
      </c>
      <c r="P351" s="12">
        <f t="shared" si="115"/>
        <v>0.8666666666666667</v>
      </c>
      <c r="Q351" s="8">
        <f t="shared" si="110"/>
        <v>1</v>
      </c>
      <c r="R351" s="9" t="str">
        <f t="shared" si="111"/>
        <v>+61</v>
      </c>
      <c r="S351" s="9" t="str">
        <f t="shared" si="112"/>
        <v>47</v>
      </c>
      <c r="T351" s="9" t="str">
        <f t="shared" si="113"/>
        <v>44</v>
      </c>
      <c r="U351" s="11">
        <f t="shared" si="114"/>
        <v>61.90555555555555</v>
      </c>
      <c r="V351" s="12">
        <f t="shared" si="116"/>
        <v>61.90555555555555</v>
      </c>
    </row>
    <row r="352" spans="1:22" ht="22.5">
      <c r="A352">
        <f t="shared" si="106"/>
        <v>350</v>
      </c>
      <c r="B352" t="s">
        <v>2169</v>
      </c>
      <c r="C352" t="s">
        <v>2150</v>
      </c>
      <c r="D352" s="1" t="s">
        <v>2188</v>
      </c>
      <c r="E352" s="13" t="s">
        <v>2171</v>
      </c>
      <c r="F352">
        <v>8</v>
      </c>
      <c r="I352" s="2" t="s">
        <v>2333</v>
      </c>
      <c r="J352" s="2" t="s">
        <v>2334</v>
      </c>
      <c r="L352" t="s">
        <v>2170</v>
      </c>
      <c r="M352" s="9" t="str">
        <f t="shared" si="107"/>
        <v>00</v>
      </c>
      <c r="N352" s="9" t="str">
        <f t="shared" si="108"/>
        <v>47</v>
      </c>
      <c r="O352" s="9" t="str">
        <f t="shared" si="109"/>
        <v>16</v>
      </c>
      <c r="P352" s="12">
        <f t="shared" si="115"/>
        <v>0.8277777777777777</v>
      </c>
      <c r="Q352" s="8">
        <f t="shared" si="110"/>
        <v>-1</v>
      </c>
      <c r="R352" s="9" t="str">
        <f t="shared" si="111"/>
        <v>-11</v>
      </c>
      <c r="S352" s="9" t="str">
        <f t="shared" si="112"/>
        <v>51</v>
      </c>
      <c r="T352" s="9" t="str">
        <f t="shared" si="113"/>
        <v>01</v>
      </c>
      <c r="U352" s="11">
        <f t="shared" si="114"/>
        <v>11.852777777777778</v>
      </c>
      <c r="V352" s="12">
        <f t="shared" si="116"/>
        <v>-11.852777777777778</v>
      </c>
    </row>
    <row r="353" spans="1:22" ht="12.75">
      <c r="A353">
        <f t="shared" si="106"/>
        <v>351</v>
      </c>
      <c r="B353" t="s">
        <v>2172</v>
      </c>
      <c r="C353" t="s">
        <v>2150</v>
      </c>
      <c r="D353" s="1" t="s">
        <v>2187</v>
      </c>
      <c r="E353" s="13"/>
      <c r="F353">
        <v>8.9</v>
      </c>
      <c r="I353" s="2" t="s">
        <v>2335</v>
      </c>
      <c r="J353" s="2" t="s">
        <v>2336</v>
      </c>
      <c r="L353" t="s">
        <v>2173</v>
      </c>
      <c r="M353" s="9" t="str">
        <f t="shared" si="107"/>
        <v>00</v>
      </c>
      <c r="N353" s="9" t="str">
        <f t="shared" si="108"/>
        <v>47</v>
      </c>
      <c r="O353" s="9" t="str">
        <f t="shared" si="109"/>
        <v>24</v>
      </c>
      <c r="P353" s="12">
        <f t="shared" si="115"/>
        <v>0.85</v>
      </c>
      <c r="Q353" s="8">
        <f t="shared" si="110"/>
        <v>-1</v>
      </c>
      <c r="R353" s="9" t="str">
        <f t="shared" si="111"/>
        <v>-20</v>
      </c>
      <c r="S353" s="9" t="str">
        <f t="shared" si="112"/>
        <v>44</v>
      </c>
      <c r="T353" s="9" t="str">
        <f t="shared" si="113"/>
        <v>02</v>
      </c>
      <c r="U353" s="11">
        <f t="shared" si="114"/>
        <v>20.73888888888889</v>
      </c>
      <c r="V353" s="12">
        <f t="shared" si="116"/>
        <v>-20.73888888888889</v>
      </c>
    </row>
    <row r="354" spans="1:22" ht="12.75">
      <c r="A354">
        <f t="shared" si="106"/>
        <v>352</v>
      </c>
      <c r="B354" t="s">
        <v>2174</v>
      </c>
      <c r="C354" t="s">
        <v>2175</v>
      </c>
      <c r="D354" s="1" t="s">
        <v>2187</v>
      </c>
      <c r="E354" s="13" t="s">
        <v>2276</v>
      </c>
      <c r="F354">
        <v>7.1</v>
      </c>
      <c r="G354" s="17">
        <v>10000000</v>
      </c>
      <c r="I354" s="2" t="s">
        <v>2337</v>
      </c>
      <c r="J354" s="2" t="s">
        <v>2338</v>
      </c>
      <c r="L354" t="s">
        <v>2176</v>
      </c>
      <c r="M354" s="9" t="str">
        <f t="shared" si="107"/>
        <v>00</v>
      </c>
      <c r="N354" s="9" t="str">
        <f t="shared" si="108"/>
        <v>47</v>
      </c>
      <c r="O354" s="9" t="str">
        <f t="shared" si="109"/>
        <v>48</v>
      </c>
      <c r="P354" s="12">
        <f t="shared" si="115"/>
        <v>0.9166666666666666</v>
      </c>
      <c r="Q354" s="8">
        <f t="shared" si="110"/>
        <v>-1</v>
      </c>
      <c r="R354" s="9" t="str">
        <f t="shared" si="111"/>
        <v>-25</v>
      </c>
      <c r="S354" s="9" t="str">
        <f t="shared" si="112"/>
        <v>15</v>
      </c>
      <c r="T354" s="9" t="str">
        <f t="shared" si="113"/>
        <v>44</v>
      </c>
      <c r="U354" s="11">
        <f t="shared" si="114"/>
        <v>25.372222222222224</v>
      </c>
      <c r="V354" s="12">
        <f t="shared" si="116"/>
        <v>-25.372222222222224</v>
      </c>
    </row>
    <row r="355" spans="1:22" ht="12.75">
      <c r="A355">
        <f t="shared" si="106"/>
        <v>353</v>
      </c>
      <c r="B355" t="s">
        <v>2177</v>
      </c>
      <c r="C355" t="s">
        <v>2131</v>
      </c>
      <c r="D355" s="1" t="s">
        <v>2187</v>
      </c>
      <c r="E355" s="13"/>
      <c r="F355">
        <v>10.9</v>
      </c>
      <c r="I355" s="2" t="s">
        <v>2339</v>
      </c>
      <c r="J355" s="2" t="s">
        <v>2340</v>
      </c>
      <c r="L355" t="s">
        <v>2178</v>
      </c>
      <c r="M355" s="9" t="str">
        <f t="shared" si="107"/>
        <v>00</v>
      </c>
      <c r="N355" s="9" t="str">
        <f t="shared" si="108"/>
        <v>52</v>
      </c>
      <c r="O355" s="9" t="str">
        <f t="shared" si="109"/>
        <v>21</v>
      </c>
      <c r="P355" s="12">
        <f t="shared" si="115"/>
        <v>0.925</v>
      </c>
      <c r="Q355" s="8">
        <f t="shared" si="110"/>
        <v>1</v>
      </c>
      <c r="R355" s="9" t="str">
        <f t="shared" si="111"/>
        <v>+47</v>
      </c>
      <c r="S355" s="9" t="str">
        <f t="shared" si="112"/>
        <v>34</v>
      </c>
      <c r="T355" s="9" t="str">
        <f t="shared" si="113"/>
        <v>43</v>
      </c>
      <c r="U355" s="11">
        <f t="shared" si="114"/>
        <v>47.68611111111112</v>
      </c>
      <c r="V355" s="12">
        <f t="shared" si="116"/>
        <v>47.68611111111112</v>
      </c>
    </row>
    <row r="356" spans="1:22" ht="25.5">
      <c r="A356">
        <f t="shared" si="106"/>
        <v>354</v>
      </c>
      <c r="B356" t="s">
        <v>2179</v>
      </c>
      <c r="C356" t="s">
        <v>2131</v>
      </c>
      <c r="D356" s="1" t="s">
        <v>3210</v>
      </c>
      <c r="E356" s="13"/>
      <c r="F356">
        <v>7</v>
      </c>
      <c r="G356" s="17">
        <v>6620</v>
      </c>
      <c r="I356" s="2" t="s">
        <v>2341</v>
      </c>
      <c r="J356" s="2" t="s">
        <v>2342</v>
      </c>
      <c r="L356" t="s">
        <v>2180</v>
      </c>
      <c r="M356" s="9" t="str">
        <f t="shared" si="107"/>
        <v>00</v>
      </c>
      <c r="N356" s="9" t="str">
        <f t="shared" si="108"/>
        <v>53</v>
      </c>
      <c r="O356" s="9" t="str">
        <f t="shared" si="109"/>
        <v>18</v>
      </c>
      <c r="P356" s="12">
        <f t="shared" si="115"/>
        <v>0.9333333333333333</v>
      </c>
      <c r="Q356" s="8">
        <f t="shared" si="110"/>
        <v>1</v>
      </c>
      <c r="R356" s="9" t="str">
        <f t="shared" si="111"/>
        <v>+56</v>
      </c>
      <c r="S356" s="9" t="str">
        <f t="shared" si="112"/>
        <v>38</v>
      </c>
      <c r="T356" s="9" t="str">
        <f t="shared" si="113"/>
        <v>43</v>
      </c>
      <c r="U356" s="11">
        <f t="shared" si="114"/>
        <v>56.75277777777778</v>
      </c>
      <c r="V356" s="12">
        <f t="shared" si="116"/>
        <v>56.75277777777778</v>
      </c>
    </row>
    <row r="357" spans="1:22" ht="25.5">
      <c r="A357">
        <f t="shared" si="106"/>
        <v>355</v>
      </c>
      <c r="B357" t="s">
        <v>2181</v>
      </c>
      <c r="C357" t="s">
        <v>2175</v>
      </c>
      <c r="D357" s="1" t="s">
        <v>3209</v>
      </c>
      <c r="E357" t="s">
        <v>3122</v>
      </c>
      <c r="F357">
        <v>8.1</v>
      </c>
      <c r="G357" s="17">
        <v>2870</v>
      </c>
      <c r="I357" s="2" t="s">
        <v>2565</v>
      </c>
      <c r="J357" s="2" t="s">
        <v>2343</v>
      </c>
      <c r="L357" t="s">
        <v>3059</v>
      </c>
      <c r="M357" s="9" t="str">
        <f t="shared" si="107"/>
        <v>00</v>
      </c>
      <c r="N357" s="9" t="str">
        <f t="shared" si="108"/>
        <v>53</v>
      </c>
      <c r="O357" s="9" t="str">
        <f t="shared" si="109"/>
        <v>03</v>
      </c>
      <c r="P357" s="12">
        <f t="shared" si="115"/>
        <v>0.8916666666666666</v>
      </c>
      <c r="Q357" s="8">
        <f t="shared" si="110"/>
        <v>-1</v>
      </c>
      <c r="R357" s="9" t="str">
        <f t="shared" si="111"/>
        <v>-26</v>
      </c>
      <c r="S357" s="9" t="str">
        <f t="shared" si="112"/>
        <v>33</v>
      </c>
      <c r="T357" s="9" t="str">
        <f t="shared" si="113"/>
        <v>50</v>
      </c>
      <c r="U357" s="11">
        <f t="shared" si="114"/>
        <v>26.68888888888889</v>
      </c>
      <c r="V357" s="12">
        <f t="shared" si="116"/>
        <v>-26.68888888888889</v>
      </c>
    </row>
    <row r="358" spans="1:22" ht="12.75">
      <c r="A358">
        <f t="shared" si="106"/>
        <v>356</v>
      </c>
      <c r="B358" t="s">
        <v>3060</v>
      </c>
      <c r="C358" t="s">
        <v>2175</v>
      </c>
      <c r="D358" s="1" t="s">
        <v>1703</v>
      </c>
      <c r="E358" s="13"/>
      <c r="F358">
        <v>9</v>
      </c>
      <c r="G358" s="17">
        <v>6500000</v>
      </c>
      <c r="I358" s="2" t="s">
        <v>2344</v>
      </c>
      <c r="J358" s="2" t="s">
        <v>2345</v>
      </c>
      <c r="L358" t="s">
        <v>2173</v>
      </c>
      <c r="M358" s="9" t="str">
        <f t="shared" si="107"/>
        <v>00</v>
      </c>
      <c r="N358" s="9" t="str">
        <f t="shared" si="108"/>
        <v>55</v>
      </c>
      <c r="O358" s="9" t="str">
        <f t="shared" si="109"/>
        <v>09</v>
      </c>
      <c r="P358" s="12">
        <f t="shared" si="115"/>
        <v>0.9416666666666667</v>
      </c>
      <c r="Q358" s="8">
        <f t="shared" si="110"/>
        <v>-1</v>
      </c>
      <c r="R358" s="9" t="str">
        <f t="shared" si="111"/>
        <v>-37</v>
      </c>
      <c r="S358" s="9" t="str">
        <f t="shared" si="112"/>
        <v>39</v>
      </c>
      <c r="T358" s="9" t="str">
        <f t="shared" si="113"/>
        <v>25</v>
      </c>
      <c r="U358" s="11">
        <f t="shared" si="114"/>
        <v>37.71944444444444</v>
      </c>
      <c r="V358" s="12">
        <f t="shared" si="116"/>
        <v>-37.71944444444444</v>
      </c>
    </row>
    <row r="359" spans="1:22" ht="12.75">
      <c r="A359">
        <f t="shared" si="106"/>
        <v>357</v>
      </c>
      <c r="B359" t="s">
        <v>3061</v>
      </c>
      <c r="C359" t="s">
        <v>3062</v>
      </c>
      <c r="D359" s="1" t="s">
        <v>2189</v>
      </c>
      <c r="E359" s="13"/>
      <c r="F359" s="1">
        <v>9.6</v>
      </c>
      <c r="I359" s="2" t="s">
        <v>2346</v>
      </c>
      <c r="J359" s="2" t="s">
        <v>2347</v>
      </c>
      <c r="L359" t="s">
        <v>3063</v>
      </c>
      <c r="M359" s="9" t="str">
        <f t="shared" si="107"/>
        <v>00</v>
      </c>
      <c r="N359" s="9" t="str">
        <f t="shared" si="108"/>
        <v>56</v>
      </c>
      <c r="O359" s="9" t="str">
        <f t="shared" si="109"/>
        <v>33</v>
      </c>
      <c r="P359" s="12">
        <f t="shared" si="115"/>
        <v>1.025</v>
      </c>
      <c r="Q359" s="8">
        <f t="shared" si="110"/>
        <v>-1</v>
      </c>
      <c r="R359" s="9" t="str">
        <f t="shared" si="111"/>
        <v>-72</v>
      </c>
      <c r="S359" s="9" t="str">
        <f t="shared" si="112"/>
        <v>26</v>
      </c>
      <c r="T359" s="9" t="str">
        <f t="shared" si="113"/>
        <v>34</v>
      </c>
      <c r="U359" s="11">
        <f t="shared" si="114"/>
        <v>72.52777777777779</v>
      </c>
      <c r="V359" s="12">
        <f t="shared" si="116"/>
        <v>-72.52777777777779</v>
      </c>
    </row>
    <row r="360" spans="1:20" ht="25.5">
      <c r="A360" s="18">
        <f t="shared" si="106"/>
        <v>358</v>
      </c>
      <c r="B360" t="s">
        <v>2184</v>
      </c>
      <c r="C360" t="s">
        <v>2131</v>
      </c>
      <c r="D360" s="1" t="s">
        <v>2788</v>
      </c>
      <c r="E360" s="1" t="s">
        <v>2051</v>
      </c>
      <c r="F360">
        <v>8.8</v>
      </c>
      <c r="G360" s="17">
        <v>7000</v>
      </c>
      <c r="I360" s="2" t="s">
        <v>2348</v>
      </c>
      <c r="J360" s="2" t="s">
        <v>2349</v>
      </c>
      <c r="L360" t="s">
        <v>2185</v>
      </c>
      <c r="N360" s="9"/>
      <c r="O360" s="9"/>
      <c r="P360" s="12"/>
      <c r="Q360" s="8"/>
      <c r="R360" s="9"/>
      <c r="S360" s="9"/>
      <c r="T360" s="9"/>
    </row>
    <row r="361" spans="1:20" ht="25.5">
      <c r="A361">
        <f t="shared" si="106"/>
        <v>359</v>
      </c>
      <c r="B361" t="s">
        <v>3052</v>
      </c>
      <c r="C361" t="s">
        <v>2131</v>
      </c>
      <c r="D361" s="1" t="s">
        <v>2790</v>
      </c>
      <c r="E361" s="1" t="s">
        <v>2052</v>
      </c>
      <c r="F361">
        <v>6.4</v>
      </c>
      <c r="G361" s="17">
        <v>9000</v>
      </c>
      <c r="I361" s="2" t="s">
        <v>2350</v>
      </c>
      <c r="J361" s="2" t="s">
        <v>2351</v>
      </c>
      <c r="L361" t="s">
        <v>2137</v>
      </c>
      <c r="N361" s="9"/>
      <c r="O361" s="9"/>
      <c r="P361" s="12"/>
      <c r="Q361" s="8"/>
      <c r="R361" s="9"/>
      <c r="S361" s="9"/>
      <c r="T361" s="9"/>
    </row>
    <row r="362" spans="1:20" ht="63.75">
      <c r="A362" s="18">
        <f t="shared" si="106"/>
        <v>360</v>
      </c>
      <c r="B362" s="18" t="s">
        <v>2045</v>
      </c>
      <c r="C362" s="18" t="s">
        <v>2131</v>
      </c>
      <c r="D362" s="18" t="s">
        <v>2789</v>
      </c>
      <c r="E362" s="1" t="s">
        <v>3123</v>
      </c>
      <c r="F362">
        <v>7.4</v>
      </c>
      <c r="G362" s="17">
        <v>8800</v>
      </c>
      <c r="I362" s="2" t="s">
        <v>2352</v>
      </c>
      <c r="J362" s="2" t="s">
        <v>2353</v>
      </c>
      <c r="L362" t="s">
        <v>2185</v>
      </c>
      <c r="N362" s="9"/>
      <c r="O362" s="9"/>
      <c r="P362" s="12"/>
      <c r="Q362" s="8"/>
      <c r="R362" s="9"/>
      <c r="S362" s="9"/>
      <c r="T362" s="9"/>
    </row>
    <row r="363" spans="1:20" ht="25.5">
      <c r="A363" s="18">
        <f t="shared" si="106"/>
        <v>361</v>
      </c>
      <c r="B363" t="s">
        <v>3053</v>
      </c>
      <c r="C363" t="s">
        <v>2131</v>
      </c>
      <c r="D363" s="1" t="s">
        <v>2790</v>
      </c>
      <c r="E363" s="1" t="s">
        <v>3200</v>
      </c>
      <c r="F363">
        <v>7.1</v>
      </c>
      <c r="G363" s="17">
        <v>7000</v>
      </c>
      <c r="I363" s="2" t="s">
        <v>2354</v>
      </c>
      <c r="J363" s="2" t="s">
        <v>2355</v>
      </c>
      <c r="L363" t="s">
        <v>3054</v>
      </c>
      <c r="N363" s="9"/>
      <c r="O363" s="9"/>
      <c r="P363" s="12"/>
      <c r="Q363" s="8"/>
      <c r="R363" s="9"/>
      <c r="S363" s="9"/>
      <c r="T363" s="9"/>
    </row>
    <row r="364" spans="1:20" ht="38.25">
      <c r="A364">
        <f t="shared" si="106"/>
        <v>362</v>
      </c>
      <c r="B364" t="s">
        <v>3055</v>
      </c>
      <c r="C364" s="1" t="s">
        <v>2131</v>
      </c>
      <c r="D364" s="1" t="s">
        <v>643</v>
      </c>
      <c r="E364" s="1" t="s">
        <v>3056</v>
      </c>
      <c r="F364">
        <v>11</v>
      </c>
      <c r="G364" s="17">
        <v>7100</v>
      </c>
      <c r="I364" s="2" t="s">
        <v>2356</v>
      </c>
      <c r="J364" s="2" t="s">
        <v>2357</v>
      </c>
      <c r="L364" t="s">
        <v>3057</v>
      </c>
      <c r="N364" s="9"/>
      <c r="O364" s="9"/>
      <c r="P364" s="12"/>
      <c r="Q364" s="8"/>
      <c r="R364" s="9"/>
      <c r="S364" s="9"/>
      <c r="T364" s="9"/>
    </row>
    <row r="365" spans="1:20" ht="51">
      <c r="A365">
        <f t="shared" si="106"/>
        <v>363</v>
      </c>
      <c r="B365" s="18" t="s">
        <v>2046</v>
      </c>
      <c r="C365" s="18" t="s">
        <v>2131</v>
      </c>
      <c r="D365" s="18" t="s">
        <v>2791</v>
      </c>
      <c r="E365" s="1" t="s">
        <v>2778</v>
      </c>
      <c r="F365">
        <v>6.9</v>
      </c>
      <c r="G365" s="17">
        <v>4600</v>
      </c>
      <c r="I365" s="2" t="s">
        <v>2358</v>
      </c>
      <c r="J365" s="2" t="s">
        <v>2359</v>
      </c>
      <c r="L365" t="s">
        <v>2137</v>
      </c>
      <c r="N365" s="9"/>
      <c r="O365" s="9"/>
      <c r="P365" s="12"/>
      <c r="Q365" s="8"/>
      <c r="R365" s="9"/>
      <c r="S365" s="9"/>
      <c r="T365" s="9"/>
    </row>
    <row r="366" spans="1:20" ht="12.75">
      <c r="A366">
        <f t="shared" si="106"/>
        <v>364</v>
      </c>
      <c r="B366" t="s">
        <v>3058</v>
      </c>
      <c r="C366" t="s">
        <v>2131</v>
      </c>
      <c r="D366" s="1" t="s">
        <v>2189</v>
      </c>
      <c r="E366" s="1"/>
      <c r="F366">
        <v>6.7</v>
      </c>
      <c r="G366" s="17">
        <v>7600</v>
      </c>
      <c r="I366" s="2" t="s">
        <v>2360</v>
      </c>
      <c r="J366" s="2" t="s">
        <v>2361</v>
      </c>
      <c r="L366" t="s">
        <v>3054</v>
      </c>
      <c r="N366" s="9"/>
      <c r="O366" s="9"/>
      <c r="P366" s="12"/>
      <c r="Q366" s="8"/>
      <c r="R366" s="9"/>
      <c r="S366" s="9"/>
      <c r="T366" s="9"/>
    </row>
    <row r="367" spans="1:20" ht="12.75">
      <c r="A367">
        <f t="shared" si="106"/>
        <v>365</v>
      </c>
      <c r="B367" t="s">
        <v>1704</v>
      </c>
      <c r="C367" t="s">
        <v>2131</v>
      </c>
      <c r="D367" s="1" t="s">
        <v>2189</v>
      </c>
      <c r="E367" s="1" t="s">
        <v>3201</v>
      </c>
      <c r="F367">
        <v>8.5</v>
      </c>
      <c r="G367" s="17">
        <v>8470</v>
      </c>
      <c r="I367" s="2" t="s">
        <v>2362</v>
      </c>
      <c r="J367" s="2" t="s">
        <v>2363</v>
      </c>
      <c r="L367" t="s">
        <v>2134</v>
      </c>
      <c r="N367" s="9"/>
      <c r="O367" s="9"/>
      <c r="P367" s="12"/>
      <c r="Q367" s="8"/>
      <c r="R367" s="9"/>
      <c r="S367" s="9"/>
      <c r="T367" s="9"/>
    </row>
    <row r="368" spans="1:20" ht="25.5">
      <c r="A368">
        <f t="shared" si="106"/>
        <v>366</v>
      </c>
      <c r="B368" s="16" t="s">
        <v>2186</v>
      </c>
      <c r="C368" t="s">
        <v>2141</v>
      </c>
      <c r="D368" s="1" t="s">
        <v>2790</v>
      </c>
      <c r="E368" t="s">
        <v>2779</v>
      </c>
      <c r="F368">
        <v>7.8</v>
      </c>
      <c r="G368" s="17">
        <v>4000</v>
      </c>
      <c r="I368" s="2" t="s">
        <v>2364</v>
      </c>
      <c r="J368" s="2" t="s">
        <v>2365</v>
      </c>
      <c r="L368" t="s">
        <v>2190</v>
      </c>
      <c r="N368" s="9"/>
      <c r="O368" s="9"/>
      <c r="P368" s="12"/>
      <c r="Q368" s="8"/>
      <c r="R368" s="9"/>
      <c r="S368" s="9"/>
      <c r="T368" s="9"/>
    </row>
    <row r="369" spans="1:20" ht="12.75">
      <c r="A369">
        <f t="shared" si="106"/>
        <v>367</v>
      </c>
      <c r="B369" t="s">
        <v>2191</v>
      </c>
      <c r="C369" t="s">
        <v>2141</v>
      </c>
      <c r="D369" s="1" t="s">
        <v>1703</v>
      </c>
      <c r="E369" s="1"/>
      <c r="F369">
        <v>8.9</v>
      </c>
      <c r="G369" s="17">
        <v>10000000</v>
      </c>
      <c r="I369" s="2" t="s">
        <v>2366</v>
      </c>
      <c r="J369" s="2" t="s">
        <v>2367</v>
      </c>
      <c r="L369" t="s">
        <v>2193</v>
      </c>
      <c r="N369" s="9"/>
      <c r="O369" s="9"/>
      <c r="P369" s="12"/>
      <c r="Q369" s="8"/>
      <c r="R369" s="9"/>
      <c r="S369" s="9"/>
      <c r="T369" s="9"/>
    </row>
    <row r="370" spans="1:20" ht="12.75">
      <c r="A370">
        <f t="shared" si="106"/>
        <v>368</v>
      </c>
      <c r="B370" t="s">
        <v>2047</v>
      </c>
      <c r="C370" t="s">
        <v>2194</v>
      </c>
      <c r="D370" s="1" t="s">
        <v>1705</v>
      </c>
      <c r="E370" s="1"/>
      <c r="F370">
        <v>10</v>
      </c>
      <c r="G370" s="17">
        <v>40000000</v>
      </c>
      <c r="I370" s="2" t="s">
        <v>2368</v>
      </c>
      <c r="J370" s="2" t="s">
        <v>2369</v>
      </c>
      <c r="L370" t="s">
        <v>2151</v>
      </c>
      <c r="N370" s="9"/>
      <c r="O370" s="9"/>
      <c r="P370" s="12"/>
      <c r="Q370" s="8"/>
      <c r="R370" s="9"/>
      <c r="S370" s="9"/>
      <c r="T370" s="9"/>
    </row>
    <row r="371" spans="1:20" ht="12.75">
      <c r="A371">
        <f t="shared" si="106"/>
        <v>369</v>
      </c>
      <c r="B371" t="s">
        <v>2195</v>
      </c>
      <c r="C371" t="s">
        <v>2194</v>
      </c>
      <c r="D371" s="1" t="s">
        <v>2188</v>
      </c>
      <c r="E371" s="1" t="s">
        <v>3124</v>
      </c>
      <c r="F371">
        <v>9</v>
      </c>
      <c r="G371" s="17">
        <v>2000</v>
      </c>
      <c r="I371" s="2" t="s">
        <v>2370</v>
      </c>
      <c r="J371" s="2" t="s">
        <v>2371</v>
      </c>
      <c r="L371" t="s">
        <v>2196</v>
      </c>
      <c r="N371" s="9"/>
      <c r="O371" s="9"/>
      <c r="P371" s="12"/>
      <c r="Q371" s="8"/>
      <c r="R371" s="9"/>
      <c r="S371" s="9"/>
      <c r="T371" s="9"/>
    </row>
    <row r="372" spans="1:20" ht="25.5">
      <c r="A372">
        <f t="shared" si="106"/>
        <v>370</v>
      </c>
      <c r="B372" t="s">
        <v>1706</v>
      </c>
      <c r="C372" t="s">
        <v>2194</v>
      </c>
      <c r="D372" s="1" t="s">
        <v>3126</v>
      </c>
      <c r="E372" s="1" t="s">
        <v>3125</v>
      </c>
      <c r="F372">
        <v>4</v>
      </c>
      <c r="I372" s="2" t="s">
        <v>2370</v>
      </c>
      <c r="J372" s="2" t="s">
        <v>2371</v>
      </c>
      <c r="N372" s="9"/>
      <c r="O372" s="9"/>
      <c r="P372" s="12"/>
      <c r="Q372" s="8"/>
      <c r="R372" s="9"/>
      <c r="S372" s="9"/>
      <c r="T372" s="9"/>
    </row>
    <row r="373" spans="1:20" ht="25.5">
      <c r="A373">
        <f t="shared" si="106"/>
        <v>371</v>
      </c>
      <c r="B373" t="s">
        <v>1707</v>
      </c>
      <c r="C373" t="s">
        <v>2197</v>
      </c>
      <c r="D373" s="1" t="s">
        <v>2783</v>
      </c>
      <c r="E373" s="1"/>
      <c r="F373">
        <v>9</v>
      </c>
      <c r="G373" s="17">
        <v>14000000</v>
      </c>
      <c r="I373" s="2" t="s">
        <v>2372</v>
      </c>
      <c r="J373" s="2" t="s">
        <v>2373</v>
      </c>
      <c r="L373" t="s">
        <v>2200</v>
      </c>
      <c r="N373" s="9"/>
      <c r="O373" s="9"/>
      <c r="P373" s="12"/>
      <c r="Q373" s="8"/>
      <c r="R373" s="9"/>
      <c r="S373" s="9"/>
      <c r="T373" s="9"/>
    </row>
    <row r="374" spans="1:20" ht="38.25">
      <c r="A374">
        <f t="shared" si="106"/>
        <v>372</v>
      </c>
      <c r="B374" t="s">
        <v>2198</v>
      </c>
      <c r="C374" t="s">
        <v>2197</v>
      </c>
      <c r="D374" s="1" t="s">
        <v>2787</v>
      </c>
      <c r="E374" s="1" t="s">
        <v>3202</v>
      </c>
      <c r="F374">
        <v>6.9</v>
      </c>
      <c r="G374" s="17">
        <v>3200</v>
      </c>
      <c r="I374" s="2" t="s">
        <v>2374</v>
      </c>
      <c r="J374" s="2" t="s">
        <v>2375</v>
      </c>
      <c r="L374" t="s">
        <v>2201</v>
      </c>
      <c r="N374" s="9"/>
      <c r="O374" s="9"/>
      <c r="P374" s="12"/>
      <c r="Q374" s="8"/>
      <c r="R374" s="9"/>
      <c r="S374" s="9"/>
      <c r="T374" s="9"/>
    </row>
    <row r="375" spans="1:20" ht="38.25">
      <c r="A375">
        <f t="shared" si="106"/>
        <v>373</v>
      </c>
      <c r="B375" t="s">
        <v>2199</v>
      </c>
      <c r="C375" t="s">
        <v>2197</v>
      </c>
      <c r="D375" s="1" t="s">
        <v>3127</v>
      </c>
      <c r="E375" s="1"/>
      <c r="F375">
        <v>8.4</v>
      </c>
      <c r="G375" s="17">
        <v>11000000</v>
      </c>
      <c r="I375" s="2" t="s">
        <v>2376</v>
      </c>
      <c r="J375" s="2" t="s">
        <v>2377</v>
      </c>
      <c r="L375" t="s">
        <v>2202</v>
      </c>
      <c r="N375" s="9"/>
      <c r="O375" s="9"/>
      <c r="P375" s="12"/>
      <c r="Q375" s="8"/>
      <c r="R375" s="9"/>
      <c r="S375" s="9"/>
      <c r="T375" s="9"/>
    </row>
    <row r="376" spans="1:20" ht="25.5">
      <c r="A376">
        <f t="shared" si="106"/>
        <v>374</v>
      </c>
      <c r="B376" t="s">
        <v>2048</v>
      </c>
      <c r="C376" t="s">
        <v>2203</v>
      </c>
      <c r="D376" s="1" t="s">
        <v>3128</v>
      </c>
      <c r="E376" s="1" t="s">
        <v>2205</v>
      </c>
      <c r="F376">
        <v>6.9</v>
      </c>
      <c r="G376" s="17">
        <v>11000000</v>
      </c>
      <c r="I376" s="2" t="s">
        <v>2378</v>
      </c>
      <c r="J376" s="2" t="s">
        <v>2551</v>
      </c>
      <c r="L376" t="s">
        <v>2204</v>
      </c>
      <c r="N376" s="9"/>
      <c r="O376" s="9"/>
      <c r="P376" s="12"/>
      <c r="Q376" s="8"/>
      <c r="R376" s="9"/>
      <c r="S376" s="9"/>
      <c r="T376" s="9"/>
    </row>
    <row r="377" spans="1:20" ht="12.75">
      <c r="A377">
        <f t="shared" si="106"/>
        <v>375</v>
      </c>
      <c r="B377" t="s">
        <v>2207</v>
      </c>
      <c r="C377" t="s">
        <v>2203</v>
      </c>
      <c r="D377" s="1" t="s">
        <v>1708</v>
      </c>
      <c r="E377" s="1" t="s">
        <v>2206</v>
      </c>
      <c r="F377">
        <v>8.4</v>
      </c>
      <c r="G377" s="17">
        <v>12000000</v>
      </c>
      <c r="I377" s="2" t="s">
        <v>2552</v>
      </c>
      <c r="J377" s="2" t="s">
        <v>2553</v>
      </c>
      <c r="L377" t="s">
        <v>2208</v>
      </c>
      <c r="N377" s="9"/>
      <c r="O377" s="9"/>
      <c r="P377" s="12"/>
      <c r="Q377" s="8"/>
      <c r="R377" s="9"/>
      <c r="S377" s="9"/>
      <c r="T377" s="9"/>
    </row>
    <row r="378" spans="1:20" ht="12.75">
      <c r="A378">
        <f t="shared" si="106"/>
        <v>376</v>
      </c>
      <c r="B378" t="s">
        <v>2210</v>
      </c>
      <c r="C378" t="s">
        <v>2203</v>
      </c>
      <c r="D378" s="1" t="s">
        <v>1703</v>
      </c>
      <c r="E378" s="1" t="s">
        <v>2209</v>
      </c>
      <c r="F378">
        <v>10</v>
      </c>
      <c r="G378" s="17">
        <v>45000000</v>
      </c>
      <c r="I378" s="2" t="s">
        <v>2554</v>
      </c>
      <c r="J378" s="2" t="s">
        <v>2555</v>
      </c>
      <c r="L378" t="s">
        <v>2211</v>
      </c>
      <c r="N378" s="9"/>
      <c r="O378" s="9"/>
      <c r="P378" s="12"/>
      <c r="Q378" s="8"/>
      <c r="R378" s="9"/>
      <c r="S378" s="9"/>
      <c r="T378" s="9"/>
    </row>
    <row r="379" spans="1:20" ht="25.5">
      <c r="A379">
        <f t="shared" si="106"/>
        <v>377</v>
      </c>
      <c r="B379" t="s">
        <v>2212</v>
      </c>
      <c r="C379" t="s">
        <v>2203</v>
      </c>
      <c r="D379" s="1" t="s">
        <v>644</v>
      </c>
      <c r="E379" s="1" t="s">
        <v>1286</v>
      </c>
      <c r="F379">
        <v>10.1</v>
      </c>
      <c r="G379" s="17">
        <v>2600</v>
      </c>
      <c r="I379" s="2" t="s">
        <v>2568</v>
      </c>
      <c r="J379" s="2" t="s">
        <v>2567</v>
      </c>
      <c r="L379" t="s">
        <v>2213</v>
      </c>
      <c r="N379" s="9"/>
      <c r="O379" s="9"/>
      <c r="P379" s="12"/>
      <c r="Q379" s="8"/>
      <c r="R379" s="9"/>
      <c r="S379" s="9"/>
      <c r="T379" s="9"/>
    </row>
    <row r="380" spans="1:20" ht="12.75">
      <c r="A380">
        <f t="shared" si="106"/>
        <v>378</v>
      </c>
      <c r="B380" t="s">
        <v>2214</v>
      </c>
      <c r="C380" t="s">
        <v>2203</v>
      </c>
      <c r="D380" s="1" t="s">
        <v>1703</v>
      </c>
      <c r="E380" s="1" t="s">
        <v>2215</v>
      </c>
      <c r="F380">
        <v>7.7</v>
      </c>
      <c r="G380" s="17">
        <v>2900000</v>
      </c>
      <c r="I380" s="2" t="s">
        <v>2569</v>
      </c>
      <c r="J380" s="2" t="s">
        <v>2556</v>
      </c>
      <c r="L380" t="s">
        <v>2216</v>
      </c>
      <c r="N380" s="9"/>
      <c r="O380" s="9"/>
      <c r="P380" s="12"/>
      <c r="Q380" s="8"/>
      <c r="R380" s="9"/>
      <c r="S380" s="9"/>
      <c r="T380" s="9"/>
    </row>
    <row r="381" spans="1:20" ht="25.5">
      <c r="A381">
        <f t="shared" si="106"/>
        <v>379</v>
      </c>
      <c r="B381" t="s">
        <v>2217</v>
      </c>
      <c r="C381" t="s">
        <v>2218</v>
      </c>
      <c r="D381" s="1" t="s">
        <v>3129</v>
      </c>
      <c r="E381" s="1"/>
      <c r="F381">
        <v>8.6</v>
      </c>
      <c r="G381" s="17">
        <v>40400</v>
      </c>
      <c r="I381" s="2" t="s">
        <v>2557</v>
      </c>
      <c r="J381" s="2" t="s">
        <v>2558</v>
      </c>
      <c r="L381" t="s">
        <v>2219</v>
      </c>
      <c r="N381" s="9"/>
      <c r="O381" s="9"/>
      <c r="P381" s="12"/>
      <c r="Q381" s="8"/>
      <c r="R381" s="9"/>
      <c r="S381" s="9"/>
      <c r="T381" s="9"/>
    </row>
    <row r="382" spans="1:20" ht="25.5">
      <c r="A382">
        <f t="shared" si="106"/>
        <v>380</v>
      </c>
      <c r="B382" t="s">
        <v>2220</v>
      </c>
      <c r="C382" t="s">
        <v>2221</v>
      </c>
      <c r="D382" s="1" t="s">
        <v>3130</v>
      </c>
      <c r="E382" s="1"/>
      <c r="F382">
        <v>9.1</v>
      </c>
      <c r="G382" s="17">
        <v>51800</v>
      </c>
      <c r="I382" s="2" t="s">
        <v>2559</v>
      </c>
      <c r="J382" s="2" t="s">
        <v>2560</v>
      </c>
      <c r="L382" t="s">
        <v>2193</v>
      </c>
      <c r="N382" s="9"/>
      <c r="O382" s="9"/>
      <c r="P382" s="12"/>
      <c r="Q382" s="8"/>
      <c r="R382" s="9"/>
      <c r="S382" s="9"/>
      <c r="T382" s="9"/>
    </row>
    <row r="383" spans="1:20" ht="25.5">
      <c r="A383">
        <f t="shared" si="106"/>
        <v>381</v>
      </c>
      <c r="B383" t="s">
        <v>2222</v>
      </c>
      <c r="C383" t="s">
        <v>2221</v>
      </c>
      <c r="D383" s="1" t="s">
        <v>2438</v>
      </c>
      <c r="E383" s="1" t="s">
        <v>2223</v>
      </c>
      <c r="F383">
        <v>3.6</v>
      </c>
      <c r="I383" s="2" t="s">
        <v>316</v>
      </c>
      <c r="J383" s="2" t="s">
        <v>2570</v>
      </c>
      <c r="N383" s="9"/>
      <c r="O383" s="9"/>
      <c r="P383" s="12"/>
      <c r="Q383" s="8"/>
      <c r="R383" s="9"/>
      <c r="S383" s="9"/>
      <c r="T383" s="9"/>
    </row>
    <row r="384" spans="1:20" ht="25.5">
      <c r="A384">
        <f t="shared" si="106"/>
        <v>382</v>
      </c>
      <c r="B384" t="s">
        <v>2225</v>
      </c>
      <c r="C384" t="s">
        <v>2224</v>
      </c>
      <c r="D384" s="1" t="s">
        <v>2784</v>
      </c>
      <c r="E384" s="1" t="s">
        <v>2226</v>
      </c>
      <c r="F384">
        <v>8.3</v>
      </c>
      <c r="G384" s="17">
        <v>25000000</v>
      </c>
      <c r="I384" s="2" t="s">
        <v>2561</v>
      </c>
      <c r="J384" s="2" t="s">
        <v>2562</v>
      </c>
      <c r="L384" t="s">
        <v>2227</v>
      </c>
      <c r="N384" s="9"/>
      <c r="O384" s="9"/>
      <c r="P384" s="12"/>
      <c r="Q384" s="8"/>
      <c r="R384" s="9"/>
      <c r="S384" s="9"/>
      <c r="T384" s="9"/>
    </row>
    <row r="385" spans="1:20" ht="12.75">
      <c r="A385">
        <f t="shared" si="106"/>
        <v>383</v>
      </c>
      <c r="B385" t="s">
        <v>2229</v>
      </c>
      <c r="C385" t="s">
        <v>2224</v>
      </c>
      <c r="D385" s="1" t="s">
        <v>1703</v>
      </c>
      <c r="E385" s="1" t="s">
        <v>1287</v>
      </c>
      <c r="F385" t="s">
        <v>2228</v>
      </c>
      <c r="G385" s="17">
        <v>45000000</v>
      </c>
      <c r="I385" s="2" t="s">
        <v>2563</v>
      </c>
      <c r="J385" s="2" t="s">
        <v>2564</v>
      </c>
      <c r="L385" t="s">
        <v>2230</v>
      </c>
      <c r="N385" s="9"/>
      <c r="O385" s="9"/>
      <c r="P385" s="12"/>
      <c r="Q385" s="8"/>
      <c r="R385" s="9"/>
      <c r="S385" s="9"/>
      <c r="T385" s="9"/>
    </row>
    <row r="386" spans="1:20" ht="12.75">
      <c r="A386">
        <f t="shared" si="106"/>
        <v>384</v>
      </c>
      <c r="B386" t="s">
        <v>2161</v>
      </c>
      <c r="C386" t="s">
        <v>2224</v>
      </c>
      <c r="D386" s="1" t="s">
        <v>1703</v>
      </c>
      <c r="E386" s="1" t="s">
        <v>2162</v>
      </c>
      <c r="F386">
        <v>8.2</v>
      </c>
      <c r="G386" s="17">
        <v>21000000</v>
      </c>
      <c r="I386" s="2" t="s">
        <v>325</v>
      </c>
      <c r="J386" s="2" t="s">
        <v>326</v>
      </c>
      <c r="L386" t="s">
        <v>2077</v>
      </c>
      <c r="N386" s="9"/>
      <c r="O386" s="9"/>
      <c r="P386" s="12"/>
      <c r="Q386" s="8"/>
      <c r="R386" s="9"/>
      <c r="S386" s="9"/>
      <c r="T386" s="9"/>
    </row>
    <row r="387" spans="1:20" ht="12.75">
      <c r="A387">
        <f aca="true" t="shared" si="117" ref="A387:A450">A386+1</f>
        <v>385</v>
      </c>
      <c r="B387" t="s">
        <v>2153</v>
      </c>
      <c r="C387" t="s">
        <v>2224</v>
      </c>
      <c r="D387" s="1" t="s">
        <v>2187</v>
      </c>
      <c r="E387" s="1" t="s">
        <v>2156</v>
      </c>
      <c r="F387">
        <v>8.6</v>
      </c>
      <c r="G387" s="17">
        <v>14500000</v>
      </c>
      <c r="I387" s="2" t="s">
        <v>327</v>
      </c>
      <c r="J387" s="2" t="s">
        <v>328</v>
      </c>
      <c r="L387" t="s">
        <v>2137</v>
      </c>
      <c r="N387" s="9"/>
      <c r="O387" s="9"/>
      <c r="P387" s="12"/>
      <c r="Q387" s="8"/>
      <c r="R387" s="9"/>
      <c r="S387" s="9"/>
      <c r="T387" s="9"/>
    </row>
    <row r="388" spans="1:20" ht="12.75">
      <c r="A388">
        <f t="shared" si="117"/>
        <v>386</v>
      </c>
      <c r="B388" t="s">
        <v>2154</v>
      </c>
      <c r="C388" t="s">
        <v>2224</v>
      </c>
      <c r="D388" s="1" t="s">
        <v>1703</v>
      </c>
      <c r="E388" s="1" t="s">
        <v>2155</v>
      </c>
      <c r="F388">
        <v>8.4</v>
      </c>
      <c r="G388" s="17">
        <v>15000000</v>
      </c>
      <c r="I388" s="2" t="s">
        <v>329</v>
      </c>
      <c r="J388" s="2" t="s">
        <v>330</v>
      </c>
      <c r="L388" t="s">
        <v>2193</v>
      </c>
      <c r="N388" s="9"/>
      <c r="O388" s="9"/>
      <c r="P388" s="12"/>
      <c r="Q388" s="8"/>
      <c r="R388" s="9"/>
      <c r="S388" s="9"/>
      <c r="T388" s="9"/>
    </row>
    <row r="389" spans="1:20" ht="25.5">
      <c r="A389">
        <f t="shared" si="117"/>
        <v>387</v>
      </c>
      <c r="B389" t="s">
        <v>2157</v>
      </c>
      <c r="C389" t="s">
        <v>2224</v>
      </c>
      <c r="D389" s="1" t="s">
        <v>645</v>
      </c>
      <c r="E389" s="1" t="s">
        <v>3154</v>
      </c>
      <c r="F389">
        <v>6.4</v>
      </c>
      <c r="G389" s="17">
        <v>30000</v>
      </c>
      <c r="I389" s="2" t="s">
        <v>331</v>
      </c>
      <c r="J389" s="2" t="s">
        <v>332</v>
      </c>
      <c r="L389" t="s">
        <v>2078</v>
      </c>
      <c r="N389" s="9"/>
      <c r="O389" s="9"/>
      <c r="P389" s="12"/>
      <c r="Q389" s="8"/>
      <c r="R389" s="9"/>
      <c r="S389" s="9"/>
      <c r="T389" s="9"/>
    </row>
    <row r="390" spans="1:20" ht="25.5">
      <c r="A390">
        <f t="shared" si="117"/>
        <v>388</v>
      </c>
      <c r="B390" t="s">
        <v>2160</v>
      </c>
      <c r="C390" t="s">
        <v>2159</v>
      </c>
      <c r="D390" s="1" t="s">
        <v>2785</v>
      </c>
      <c r="E390" s="1"/>
      <c r="F390">
        <v>10.2</v>
      </c>
      <c r="I390" s="2" t="s">
        <v>333</v>
      </c>
      <c r="J390" s="2" t="s">
        <v>334</v>
      </c>
      <c r="L390" t="s">
        <v>2079</v>
      </c>
      <c r="N390" s="9"/>
      <c r="O390" s="9"/>
      <c r="P390" s="12"/>
      <c r="Q390" s="8"/>
      <c r="R390" s="9"/>
      <c r="S390" s="9"/>
      <c r="T390" s="9"/>
    </row>
    <row r="391" spans="1:20" ht="12.75">
      <c r="A391">
        <f t="shared" si="117"/>
        <v>389</v>
      </c>
      <c r="B391" t="s">
        <v>2074</v>
      </c>
      <c r="C391" t="s">
        <v>2159</v>
      </c>
      <c r="D391" s="1" t="s">
        <v>1703</v>
      </c>
      <c r="E391" t="s">
        <v>2073</v>
      </c>
      <c r="F391">
        <v>10.1</v>
      </c>
      <c r="G391" s="17">
        <v>65000000</v>
      </c>
      <c r="I391" s="2" t="s">
        <v>335</v>
      </c>
      <c r="J391" s="2" t="s">
        <v>336</v>
      </c>
      <c r="L391" t="s">
        <v>2080</v>
      </c>
      <c r="N391" s="9"/>
      <c r="O391" s="9"/>
      <c r="P391" s="12"/>
      <c r="Q391" s="8"/>
      <c r="R391" s="9"/>
      <c r="S391" s="9"/>
      <c r="T391" s="9"/>
    </row>
    <row r="392" spans="1:20" ht="12.75">
      <c r="A392">
        <f t="shared" si="117"/>
        <v>390</v>
      </c>
      <c r="B392" t="s">
        <v>2075</v>
      </c>
      <c r="C392" t="s">
        <v>2159</v>
      </c>
      <c r="D392" s="1" t="s">
        <v>1703</v>
      </c>
      <c r="E392" t="s">
        <v>2076</v>
      </c>
      <c r="F392">
        <v>9.9</v>
      </c>
      <c r="G392" s="17">
        <v>70000000</v>
      </c>
      <c r="I392" s="2" t="s">
        <v>337</v>
      </c>
      <c r="J392" s="2" t="s">
        <v>338</v>
      </c>
      <c r="L392" t="s">
        <v>2081</v>
      </c>
      <c r="N392" s="9"/>
      <c r="O392" s="9"/>
      <c r="P392" s="12"/>
      <c r="Q392" s="8"/>
      <c r="R392" s="9"/>
      <c r="S392" s="9"/>
      <c r="T392" s="9"/>
    </row>
    <row r="393" spans="1:20" ht="12.75">
      <c r="A393">
        <f t="shared" si="117"/>
        <v>391</v>
      </c>
      <c r="B393" t="s">
        <v>2082</v>
      </c>
      <c r="C393" t="s">
        <v>2159</v>
      </c>
      <c r="D393" s="1" t="s">
        <v>1703</v>
      </c>
      <c r="E393" s="1" t="s">
        <v>2084</v>
      </c>
      <c r="F393">
        <v>9.4</v>
      </c>
      <c r="G393" s="17">
        <v>65000000</v>
      </c>
      <c r="I393" s="2" t="s">
        <v>3178</v>
      </c>
      <c r="J393" s="2" t="s">
        <v>339</v>
      </c>
      <c r="L393" t="s">
        <v>2083</v>
      </c>
      <c r="N393" s="9"/>
      <c r="O393" s="9"/>
      <c r="P393" s="12"/>
      <c r="Q393" s="8"/>
      <c r="R393" s="9"/>
      <c r="S393" s="9"/>
      <c r="T393" s="9"/>
    </row>
    <row r="394" spans="1:20" ht="12.75">
      <c r="A394">
        <f t="shared" si="117"/>
        <v>392</v>
      </c>
      <c r="B394" t="s">
        <v>2085</v>
      </c>
      <c r="C394" t="s">
        <v>2159</v>
      </c>
      <c r="D394" s="1" t="s">
        <v>1709</v>
      </c>
      <c r="E394" s="1" t="s">
        <v>2086</v>
      </c>
      <c r="F394">
        <v>9.1</v>
      </c>
      <c r="G394" s="17">
        <v>70000000</v>
      </c>
      <c r="I394" s="2" t="s">
        <v>340</v>
      </c>
      <c r="J394" s="2" t="s">
        <v>341</v>
      </c>
      <c r="L394" t="s">
        <v>2087</v>
      </c>
      <c r="N394" s="9"/>
      <c r="O394" s="9"/>
      <c r="P394" s="12"/>
      <c r="Q394" s="8"/>
      <c r="R394" s="9"/>
      <c r="S394" s="9"/>
      <c r="T394" s="9"/>
    </row>
    <row r="395" spans="1:20" ht="12.75">
      <c r="A395">
        <f t="shared" si="117"/>
        <v>393</v>
      </c>
      <c r="B395" t="s">
        <v>2088</v>
      </c>
      <c r="C395" t="s">
        <v>2159</v>
      </c>
      <c r="D395" s="1" t="s">
        <v>1703</v>
      </c>
      <c r="E395" s="1" t="s">
        <v>2089</v>
      </c>
      <c r="F395">
        <v>9.6</v>
      </c>
      <c r="G395" s="17">
        <v>65000000</v>
      </c>
      <c r="I395" s="2" t="s">
        <v>342</v>
      </c>
      <c r="J395" s="2" t="s">
        <v>343</v>
      </c>
      <c r="L395" t="s">
        <v>2090</v>
      </c>
      <c r="N395" s="9"/>
      <c r="O395" s="9"/>
      <c r="P395" s="12"/>
      <c r="Q395" s="8"/>
      <c r="R395" s="9"/>
      <c r="S395" s="9"/>
      <c r="T395" s="9"/>
    </row>
    <row r="396" spans="1:20" ht="12.75">
      <c r="A396">
        <f t="shared" si="117"/>
        <v>394</v>
      </c>
      <c r="B396" t="s">
        <v>2091</v>
      </c>
      <c r="C396" t="s">
        <v>2159</v>
      </c>
      <c r="D396" s="1" t="s">
        <v>1710</v>
      </c>
      <c r="E396" s="1" t="s">
        <v>2096</v>
      </c>
      <c r="F396">
        <v>10.2</v>
      </c>
      <c r="G396" s="17">
        <v>70000000</v>
      </c>
      <c r="I396" s="2" t="s">
        <v>344</v>
      </c>
      <c r="J396" s="2" t="s">
        <v>345</v>
      </c>
      <c r="L396" t="s">
        <v>2182</v>
      </c>
      <c r="N396" s="9"/>
      <c r="O396" s="9"/>
      <c r="P396" s="12"/>
      <c r="Q396" s="8"/>
      <c r="R396" s="9"/>
      <c r="S396" s="9"/>
      <c r="T396" s="9"/>
    </row>
    <row r="397" spans="1:20" ht="12.75">
      <c r="A397">
        <f t="shared" si="117"/>
        <v>395</v>
      </c>
      <c r="B397" t="s">
        <v>2092</v>
      </c>
      <c r="C397" t="s">
        <v>2159</v>
      </c>
      <c r="D397" s="1" t="s">
        <v>1703</v>
      </c>
      <c r="E397" s="1"/>
      <c r="F397">
        <v>9.6</v>
      </c>
      <c r="I397" s="2" t="s">
        <v>346</v>
      </c>
      <c r="J397" s="2" t="s">
        <v>347</v>
      </c>
      <c r="L397" t="s">
        <v>3057</v>
      </c>
      <c r="N397" s="9"/>
      <c r="O397" s="9"/>
      <c r="P397" s="12"/>
      <c r="Q397" s="8"/>
      <c r="R397" s="9"/>
      <c r="S397" s="9"/>
      <c r="T397" s="9"/>
    </row>
    <row r="398" spans="1:20" ht="12.75">
      <c r="A398">
        <f t="shared" si="117"/>
        <v>396</v>
      </c>
      <c r="B398" t="s">
        <v>2093</v>
      </c>
      <c r="C398" t="s">
        <v>2159</v>
      </c>
      <c r="D398" s="1" t="s">
        <v>1703</v>
      </c>
      <c r="E398" s="1" t="s">
        <v>2097</v>
      </c>
      <c r="F398">
        <v>8.5</v>
      </c>
      <c r="G398" s="17">
        <v>12000000</v>
      </c>
      <c r="I398" s="2" t="s">
        <v>348</v>
      </c>
      <c r="J398" s="2" t="s">
        <v>349</v>
      </c>
      <c r="L398" t="s">
        <v>2099</v>
      </c>
      <c r="N398" s="9"/>
      <c r="O398" s="9"/>
      <c r="P398" s="12"/>
      <c r="Q398" s="8"/>
      <c r="R398" s="9"/>
      <c r="S398" s="9"/>
      <c r="T398" s="9"/>
    </row>
    <row r="399" spans="1:20" ht="12.75">
      <c r="A399">
        <f t="shared" si="117"/>
        <v>397</v>
      </c>
      <c r="B399" t="s">
        <v>2094</v>
      </c>
      <c r="C399" t="s">
        <v>2159</v>
      </c>
      <c r="D399" s="1" t="s">
        <v>2158</v>
      </c>
      <c r="E399" s="1" t="s">
        <v>2098</v>
      </c>
      <c r="F399">
        <v>7.5</v>
      </c>
      <c r="G399" s="17">
        <v>6000</v>
      </c>
      <c r="I399" s="2" t="s">
        <v>350</v>
      </c>
      <c r="J399" s="2" t="s">
        <v>351</v>
      </c>
      <c r="L399" t="s">
        <v>2100</v>
      </c>
      <c r="N399" s="9"/>
      <c r="O399" s="9"/>
      <c r="P399" s="12"/>
      <c r="Q399" s="8"/>
      <c r="R399" s="9"/>
      <c r="S399" s="9"/>
      <c r="T399" s="9"/>
    </row>
    <row r="400" spans="1:20" ht="12.75">
      <c r="A400">
        <f t="shared" si="117"/>
        <v>398</v>
      </c>
      <c r="B400" t="s">
        <v>2095</v>
      </c>
      <c r="C400" t="s">
        <v>2159</v>
      </c>
      <c r="D400" s="1" t="s">
        <v>2158</v>
      </c>
      <c r="E400" s="1"/>
      <c r="F400">
        <v>9.9</v>
      </c>
      <c r="G400" s="17">
        <v>50000</v>
      </c>
      <c r="I400" s="2" t="s">
        <v>352</v>
      </c>
      <c r="J400" s="2" t="s">
        <v>353</v>
      </c>
      <c r="L400" t="s">
        <v>2101</v>
      </c>
      <c r="N400" s="9"/>
      <c r="O400" s="9"/>
      <c r="P400" s="12"/>
      <c r="Q400" s="8"/>
      <c r="R400" s="9"/>
      <c r="S400" s="9"/>
      <c r="T400" s="9"/>
    </row>
    <row r="401" spans="1:20" ht="25.5">
      <c r="A401">
        <f t="shared" si="117"/>
        <v>399</v>
      </c>
      <c r="B401" t="s">
        <v>2103</v>
      </c>
      <c r="C401" t="s">
        <v>2102</v>
      </c>
      <c r="D401" s="1" t="s">
        <v>2786</v>
      </c>
      <c r="E401" s="1"/>
      <c r="F401">
        <v>10.3</v>
      </c>
      <c r="G401" s="17">
        <v>90000000</v>
      </c>
      <c r="I401" s="2" t="s">
        <v>354</v>
      </c>
      <c r="J401" s="2" t="s">
        <v>355</v>
      </c>
      <c r="L401" t="s">
        <v>2104</v>
      </c>
      <c r="N401" s="9"/>
      <c r="O401" s="9"/>
      <c r="P401" s="12"/>
      <c r="Q401" s="8"/>
      <c r="R401" s="9"/>
      <c r="S401" s="9"/>
      <c r="T401" s="9"/>
    </row>
    <row r="402" spans="1:20" ht="12.75">
      <c r="A402">
        <f t="shared" si="117"/>
        <v>400</v>
      </c>
      <c r="B402" t="s">
        <v>2105</v>
      </c>
      <c r="C402" t="s">
        <v>2102</v>
      </c>
      <c r="D402" s="1" t="s">
        <v>2188</v>
      </c>
      <c r="E402" s="1"/>
      <c r="F402">
        <v>10.9</v>
      </c>
      <c r="G402" s="17">
        <v>4300</v>
      </c>
      <c r="I402" s="2" t="s">
        <v>356</v>
      </c>
      <c r="J402" s="2" t="s">
        <v>357</v>
      </c>
      <c r="L402" t="s">
        <v>2106</v>
      </c>
      <c r="N402" s="9"/>
      <c r="O402" s="9"/>
      <c r="P402" s="12"/>
      <c r="Q402" s="8"/>
      <c r="R402" s="9"/>
      <c r="S402" s="9"/>
      <c r="T402" s="9"/>
    </row>
    <row r="403" spans="1:20" ht="12.75">
      <c r="A403">
        <f t="shared" si="117"/>
        <v>401</v>
      </c>
      <c r="B403" t="s">
        <v>2108</v>
      </c>
      <c r="C403" t="s">
        <v>2107</v>
      </c>
      <c r="D403" s="1" t="s">
        <v>2781</v>
      </c>
      <c r="E403" s="1" t="s">
        <v>2109</v>
      </c>
      <c r="F403">
        <v>5.8</v>
      </c>
      <c r="G403" s="17">
        <v>2000</v>
      </c>
      <c r="I403" s="2" t="s">
        <v>358</v>
      </c>
      <c r="J403" s="2" t="s">
        <v>359</v>
      </c>
      <c r="L403" t="s">
        <v>2110</v>
      </c>
      <c r="N403" s="9"/>
      <c r="O403" s="9"/>
      <c r="P403" s="12"/>
      <c r="Q403" s="8"/>
      <c r="R403" s="9"/>
      <c r="S403" s="9"/>
      <c r="T403" s="9"/>
    </row>
    <row r="404" spans="1:20" ht="12.75">
      <c r="A404">
        <f t="shared" si="117"/>
        <v>402</v>
      </c>
      <c r="B404" t="s">
        <v>2111</v>
      </c>
      <c r="C404" t="s">
        <v>2107</v>
      </c>
      <c r="D404" s="1" t="s">
        <v>2188</v>
      </c>
      <c r="E404" s="1" t="s">
        <v>2780</v>
      </c>
      <c r="F404">
        <v>7.8</v>
      </c>
      <c r="G404" s="17">
        <v>2000</v>
      </c>
      <c r="I404" s="2" t="s">
        <v>360</v>
      </c>
      <c r="J404" s="2" t="s">
        <v>361</v>
      </c>
      <c r="L404" t="s">
        <v>2117</v>
      </c>
      <c r="N404" s="9"/>
      <c r="O404" s="9"/>
      <c r="P404" s="12"/>
      <c r="Q404" s="8"/>
      <c r="R404" s="9"/>
      <c r="S404" s="9"/>
      <c r="T404" s="9"/>
    </row>
    <row r="405" spans="1:20" ht="12.75">
      <c r="A405">
        <f t="shared" si="117"/>
        <v>403</v>
      </c>
      <c r="B405" t="s">
        <v>2112</v>
      </c>
      <c r="C405" t="s">
        <v>2107</v>
      </c>
      <c r="D405" s="1" t="s">
        <v>2158</v>
      </c>
      <c r="E405" s="1" t="s">
        <v>2113</v>
      </c>
      <c r="F405">
        <v>7.7</v>
      </c>
      <c r="G405" s="17">
        <v>31000</v>
      </c>
      <c r="I405" s="2" t="s">
        <v>362</v>
      </c>
      <c r="J405" s="2" t="s">
        <v>363</v>
      </c>
      <c r="L405" t="s">
        <v>2099</v>
      </c>
      <c r="N405" s="9"/>
      <c r="O405" s="9"/>
      <c r="P405" s="12"/>
      <c r="Q405" s="8"/>
      <c r="R405" s="9"/>
      <c r="S405" s="9"/>
      <c r="T405" s="9"/>
    </row>
    <row r="406" spans="1:20" ht="12.75">
      <c r="A406">
        <f t="shared" si="117"/>
        <v>404</v>
      </c>
      <c r="B406" t="s">
        <v>2114</v>
      </c>
      <c r="C406" t="s">
        <v>2107</v>
      </c>
      <c r="D406" s="1" t="s">
        <v>1703</v>
      </c>
      <c r="E406" s="1" t="s">
        <v>2115</v>
      </c>
      <c r="F406">
        <v>7.6</v>
      </c>
      <c r="G406" s="17">
        <v>22000000</v>
      </c>
      <c r="I406" s="2" t="s">
        <v>364</v>
      </c>
      <c r="J406" s="2" t="s">
        <v>365</v>
      </c>
      <c r="L406" t="s">
        <v>59</v>
      </c>
      <c r="N406" s="9"/>
      <c r="O406" s="9"/>
      <c r="P406" s="12"/>
      <c r="Q406" s="8"/>
      <c r="R406" s="9"/>
      <c r="S406" s="9"/>
      <c r="T406" s="9"/>
    </row>
    <row r="407" spans="1:20" ht="12.75">
      <c r="A407">
        <f t="shared" si="117"/>
        <v>405</v>
      </c>
      <c r="B407" t="s">
        <v>2116</v>
      </c>
      <c r="C407" t="s">
        <v>2107</v>
      </c>
      <c r="D407" s="1" t="s">
        <v>2158</v>
      </c>
      <c r="E407" s="1"/>
      <c r="F407">
        <v>9.2</v>
      </c>
      <c r="G407" s="17">
        <v>120000</v>
      </c>
      <c r="I407" s="2" t="s">
        <v>366</v>
      </c>
      <c r="J407" s="2" t="s">
        <v>367</v>
      </c>
      <c r="L407" t="s">
        <v>2118</v>
      </c>
      <c r="N407" s="9"/>
      <c r="O407" s="9"/>
      <c r="P407" s="12"/>
      <c r="Q407" s="8"/>
      <c r="R407" s="9"/>
      <c r="S407" s="9"/>
      <c r="T407" s="9"/>
    </row>
    <row r="408" spans="1:20" ht="12.75">
      <c r="A408">
        <f t="shared" si="117"/>
        <v>406</v>
      </c>
      <c r="B408" t="s">
        <v>61</v>
      </c>
      <c r="C408" t="s">
        <v>60</v>
      </c>
      <c r="D408" s="1" t="s">
        <v>2192</v>
      </c>
      <c r="E408" s="1"/>
      <c r="F408">
        <v>9</v>
      </c>
      <c r="I408" s="2" t="s">
        <v>368</v>
      </c>
      <c r="J408" s="2" t="s">
        <v>2632</v>
      </c>
      <c r="L408" t="s">
        <v>2168</v>
      </c>
      <c r="N408" s="9"/>
      <c r="O408" s="9"/>
      <c r="P408" s="12"/>
      <c r="Q408" s="8"/>
      <c r="R408" s="9"/>
      <c r="S408" s="9"/>
      <c r="T408" s="9"/>
    </row>
    <row r="409" spans="1:20" ht="12.75">
      <c r="A409">
        <f t="shared" si="117"/>
        <v>407</v>
      </c>
      <c r="B409" t="s">
        <v>62</v>
      </c>
      <c r="C409" t="s">
        <v>60</v>
      </c>
      <c r="D409" s="1" t="s">
        <v>2187</v>
      </c>
      <c r="E409" s="1" t="s">
        <v>68</v>
      </c>
      <c r="F409">
        <v>9.7</v>
      </c>
      <c r="G409" s="17">
        <v>25000000</v>
      </c>
      <c r="I409" s="2" t="s">
        <v>369</v>
      </c>
      <c r="J409" s="2" t="s">
        <v>370</v>
      </c>
      <c r="L409" t="s">
        <v>74</v>
      </c>
      <c r="N409" s="9"/>
      <c r="O409" s="9"/>
      <c r="P409" s="12"/>
      <c r="Q409" s="8"/>
      <c r="R409" s="9"/>
      <c r="S409" s="9"/>
      <c r="T409" s="9"/>
    </row>
    <row r="410" spans="1:20" ht="12.75">
      <c r="A410">
        <f t="shared" si="117"/>
        <v>408</v>
      </c>
      <c r="B410" t="s">
        <v>63</v>
      </c>
      <c r="C410" t="s">
        <v>60</v>
      </c>
      <c r="D410" s="1" t="s">
        <v>1710</v>
      </c>
      <c r="E410" s="1" t="s">
        <v>69</v>
      </c>
      <c r="F410">
        <v>9.3</v>
      </c>
      <c r="G410" s="17">
        <v>31000000</v>
      </c>
      <c r="I410" s="2" t="s">
        <v>371</v>
      </c>
      <c r="J410" s="2" t="s">
        <v>372</v>
      </c>
      <c r="L410" t="s">
        <v>75</v>
      </c>
      <c r="N410" s="9"/>
      <c r="O410" s="9"/>
      <c r="P410" s="12"/>
      <c r="Q410" s="8"/>
      <c r="R410" s="9"/>
      <c r="S410" s="9"/>
      <c r="T410" s="9"/>
    </row>
    <row r="411" spans="1:20" ht="12.75">
      <c r="A411">
        <f t="shared" si="117"/>
        <v>409</v>
      </c>
      <c r="B411" t="s">
        <v>71</v>
      </c>
      <c r="C411" t="s">
        <v>60</v>
      </c>
      <c r="D411" s="1" t="s">
        <v>2464</v>
      </c>
      <c r="E411" s="1" t="s">
        <v>70</v>
      </c>
      <c r="F411">
        <v>9.3</v>
      </c>
      <c r="G411" s="17">
        <v>31000000</v>
      </c>
      <c r="I411" s="2" t="s">
        <v>373</v>
      </c>
      <c r="J411" s="2" t="s">
        <v>374</v>
      </c>
      <c r="L411" t="s">
        <v>2081</v>
      </c>
      <c r="N411" s="9"/>
      <c r="O411" s="9"/>
      <c r="P411" s="12"/>
      <c r="Q411" s="8"/>
      <c r="R411" s="9"/>
      <c r="S411" s="9"/>
      <c r="T411" s="9"/>
    </row>
    <row r="412" spans="1:20" ht="12.75">
      <c r="A412">
        <f t="shared" si="117"/>
        <v>410</v>
      </c>
      <c r="B412" t="s">
        <v>64</v>
      </c>
      <c r="C412" t="s">
        <v>60</v>
      </c>
      <c r="D412" s="1" t="s">
        <v>2187</v>
      </c>
      <c r="E412" s="1" t="s">
        <v>72</v>
      </c>
      <c r="F412">
        <v>9.3</v>
      </c>
      <c r="G412" s="17">
        <v>35000000</v>
      </c>
      <c r="I412" s="2" t="s">
        <v>375</v>
      </c>
      <c r="J412" s="2" t="s">
        <v>376</v>
      </c>
      <c r="L412" t="s">
        <v>76</v>
      </c>
      <c r="N412" s="9"/>
      <c r="O412" s="9"/>
      <c r="P412" s="12"/>
      <c r="Q412" s="8"/>
      <c r="R412" s="9"/>
      <c r="S412" s="9"/>
      <c r="T412" s="9"/>
    </row>
    <row r="413" spans="1:20" ht="12.75">
      <c r="A413">
        <f t="shared" si="117"/>
        <v>411</v>
      </c>
      <c r="B413" t="s">
        <v>65</v>
      </c>
      <c r="C413" t="s">
        <v>60</v>
      </c>
      <c r="D413" s="1" t="s">
        <v>2187</v>
      </c>
      <c r="E413" s="1" t="s">
        <v>73</v>
      </c>
      <c r="F413">
        <v>8.9</v>
      </c>
      <c r="G413" s="17">
        <v>35000000</v>
      </c>
      <c r="I413" s="2" t="s">
        <v>377</v>
      </c>
      <c r="J413" s="2" t="s">
        <v>378</v>
      </c>
      <c r="L413" t="s">
        <v>76</v>
      </c>
      <c r="N413" s="9"/>
      <c r="O413" s="9"/>
      <c r="P413" s="12"/>
      <c r="Q413" s="8"/>
      <c r="R413" s="9"/>
      <c r="S413" s="9"/>
      <c r="T413" s="9"/>
    </row>
    <row r="414" spans="1:20" ht="12.75">
      <c r="A414">
        <f t="shared" si="117"/>
        <v>412</v>
      </c>
      <c r="B414" t="s">
        <v>66</v>
      </c>
      <c r="C414" t="s">
        <v>60</v>
      </c>
      <c r="D414" s="1" t="s">
        <v>2187</v>
      </c>
      <c r="E414" s="1"/>
      <c r="F414">
        <v>9.5</v>
      </c>
      <c r="G414" s="17">
        <v>31000000</v>
      </c>
      <c r="I414" s="2" t="s">
        <v>379</v>
      </c>
      <c r="J414" s="2" t="s">
        <v>380</v>
      </c>
      <c r="L414" t="s">
        <v>2137</v>
      </c>
      <c r="N414" s="9"/>
      <c r="O414" s="9"/>
      <c r="P414" s="12"/>
      <c r="Q414" s="8"/>
      <c r="R414" s="9"/>
      <c r="S414" s="9"/>
      <c r="T414" s="9"/>
    </row>
    <row r="415" spans="1:20" ht="25.5">
      <c r="A415">
        <f t="shared" si="117"/>
        <v>413</v>
      </c>
      <c r="B415" t="s">
        <v>67</v>
      </c>
      <c r="C415" t="s">
        <v>60</v>
      </c>
      <c r="D415" s="1" t="s">
        <v>2453</v>
      </c>
      <c r="E415" s="1" t="s">
        <v>2454</v>
      </c>
      <c r="F415">
        <v>3.6</v>
      </c>
      <c r="I415" s="2" t="s">
        <v>373</v>
      </c>
      <c r="J415" s="2" t="s">
        <v>374</v>
      </c>
      <c r="N415" s="9"/>
      <c r="O415" s="9"/>
      <c r="P415" s="12"/>
      <c r="Q415" s="8"/>
      <c r="R415" s="9"/>
      <c r="S415" s="9"/>
      <c r="T415" s="9"/>
    </row>
    <row r="416" spans="1:20" ht="25.5">
      <c r="A416">
        <f t="shared" si="117"/>
        <v>414</v>
      </c>
      <c r="B416" t="s">
        <v>78</v>
      </c>
      <c r="C416" t="s">
        <v>77</v>
      </c>
      <c r="D416" s="1" t="s">
        <v>3132</v>
      </c>
      <c r="E416" s="1"/>
      <c r="F416">
        <v>9.9</v>
      </c>
      <c r="G416" s="17">
        <v>27000000</v>
      </c>
      <c r="I416" s="2" t="s">
        <v>381</v>
      </c>
      <c r="J416" s="2" t="s">
        <v>382</v>
      </c>
      <c r="L416" t="s">
        <v>79</v>
      </c>
      <c r="N416" s="9"/>
      <c r="O416" s="9"/>
      <c r="P416" s="12"/>
      <c r="Q416" s="8"/>
      <c r="R416" s="9"/>
      <c r="S416" s="9"/>
      <c r="T416" s="9"/>
    </row>
    <row r="417" spans="1:20" ht="25.5">
      <c r="A417">
        <f t="shared" si="117"/>
        <v>415</v>
      </c>
      <c r="B417" t="s">
        <v>81</v>
      </c>
      <c r="C417" t="s">
        <v>80</v>
      </c>
      <c r="D417" s="1" t="s">
        <v>3131</v>
      </c>
      <c r="E417" s="1"/>
      <c r="F417">
        <v>8.9</v>
      </c>
      <c r="G417" s="17">
        <v>31000000</v>
      </c>
      <c r="I417" s="2" t="s">
        <v>383</v>
      </c>
      <c r="J417" s="2" t="s">
        <v>384</v>
      </c>
      <c r="L417" t="s">
        <v>74</v>
      </c>
      <c r="N417" s="9"/>
      <c r="O417" s="9"/>
      <c r="P417" s="12"/>
      <c r="Q417" s="8"/>
      <c r="R417" s="9"/>
      <c r="S417" s="9"/>
      <c r="T417" s="9"/>
    </row>
    <row r="418" spans="1:20" ht="12.75">
      <c r="A418">
        <f t="shared" si="117"/>
        <v>416</v>
      </c>
      <c r="B418" t="s">
        <v>83</v>
      </c>
      <c r="C418" t="s">
        <v>82</v>
      </c>
      <c r="D418" s="1" t="s">
        <v>3133</v>
      </c>
      <c r="E418" s="1" t="s">
        <v>84</v>
      </c>
      <c r="F418">
        <v>9.6</v>
      </c>
      <c r="G418" s="17">
        <v>70000000</v>
      </c>
      <c r="I418" s="2" t="s">
        <v>385</v>
      </c>
      <c r="J418" s="2" t="s">
        <v>386</v>
      </c>
      <c r="L418" t="s">
        <v>94</v>
      </c>
      <c r="N418" s="9"/>
      <c r="O418" s="9"/>
      <c r="P418" s="12"/>
      <c r="Q418" s="8"/>
      <c r="R418" s="9"/>
      <c r="S418" s="9"/>
      <c r="T418" s="9"/>
    </row>
    <row r="419" spans="1:20" ht="12.75">
      <c r="A419">
        <f t="shared" si="117"/>
        <v>417</v>
      </c>
      <c r="B419" t="s">
        <v>85</v>
      </c>
      <c r="C419" t="s">
        <v>82</v>
      </c>
      <c r="D419" s="1" t="s">
        <v>2464</v>
      </c>
      <c r="E419" s="1" t="s">
        <v>86</v>
      </c>
      <c r="F419">
        <v>9.1</v>
      </c>
      <c r="G419" s="17">
        <v>65000000</v>
      </c>
      <c r="I419" s="2" t="s">
        <v>387</v>
      </c>
      <c r="J419" s="2" t="s">
        <v>388</v>
      </c>
      <c r="L419" t="s">
        <v>93</v>
      </c>
      <c r="N419" s="9"/>
      <c r="O419" s="9"/>
      <c r="P419" s="12"/>
      <c r="Q419" s="8"/>
      <c r="R419" s="9"/>
      <c r="S419" s="9"/>
      <c r="T419" s="9"/>
    </row>
    <row r="420" spans="1:20" ht="12.75">
      <c r="A420">
        <f t="shared" si="117"/>
        <v>418</v>
      </c>
      <c r="B420" t="s">
        <v>87</v>
      </c>
      <c r="C420" t="s">
        <v>82</v>
      </c>
      <c r="D420" s="1" t="s">
        <v>2464</v>
      </c>
      <c r="E420" s="1" t="s">
        <v>88</v>
      </c>
      <c r="F420">
        <v>8.4</v>
      </c>
      <c r="G420" s="17">
        <v>65000000</v>
      </c>
      <c r="I420" s="2" t="s">
        <v>3179</v>
      </c>
      <c r="J420" s="2" t="s">
        <v>389</v>
      </c>
      <c r="L420" t="s">
        <v>95</v>
      </c>
      <c r="N420" s="9"/>
      <c r="O420" s="9"/>
      <c r="P420" s="12"/>
      <c r="Q420" s="8"/>
      <c r="R420" s="9"/>
      <c r="S420" s="9"/>
      <c r="T420" s="9"/>
    </row>
    <row r="421" spans="1:20" ht="12.75">
      <c r="A421">
        <f t="shared" si="117"/>
        <v>419</v>
      </c>
      <c r="B421" t="s">
        <v>89</v>
      </c>
      <c r="C421" t="s">
        <v>82</v>
      </c>
      <c r="D421" s="1" t="s">
        <v>2464</v>
      </c>
      <c r="E421" s="1" t="s">
        <v>90</v>
      </c>
      <c r="F421">
        <v>8.6</v>
      </c>
      <c r="G421" s="17">
        <v>65000000</v>
      </c>
      <c r="I421" s="2" t="s">
        <v>390</v>
      </c>
      <c r="J421" s="2" t="s">
        <v>391</v>
      </c>
      <c r="L421" t="s">
        <v>96</v>
      </c>
      <c r="N421" s="9"/>
      <c r="O421" s="9"/>
      <c r="P421" s="12"/>
      <c r="Q421" s="8"/>
      <c r="R421" s="9"/>
      <c r="S421" s="9"/>
      <c r="T421" s="9"/>
    </row>
    <row r="422" spans="1:20" ht="12.75">
      <c r="A422">
        <f t="shared" si="117"/>
        <v>420</v>
      </c>
      <c r="B422" t="s">
        <v>91</v>
      </c>
      <c r="C422" t="s">
        <v>82</v>
      </c>
      <c r="D422" s="1" t="s">
        <v>2192</v>
      </c>
      <c r="E422" s="1" t="s">
        <v>92</v>
      </c>
      <c r="F422">
        <v>9.8</v>
      </c>
      <c r="G422" s="17">
        <v>70000000</v>
      </c>
      <c r="I422" s="2" t="s">
        <v>392</v>
      </c>
      <c r="J422" s="2" t="s">
        <v>393</v>
      </c>
      <c r="L422" t="s">
        <v>2081</v>
      </c>
      <c r="N422" s="9"/>
      <c r="O422" s="9"/>
      <c r="P422" s="12"/>
      <c r="Q422" s="8"/>
      <c r="R422" s="9"/>
      <c r="S422" s="9"/>
      <c r="T422" s="9"/>
    </row>
    <row r="423" spans="1:20" ht="12.75">
      <c r="A423">
        <f t="shared" si="117"/>
        <v>421</v>
      </c>
      <c r="B423" t="s">
        <v>97</v>
      </c>
      <c r="C423" t="s">
        <v>82</v>
      </c>
      <c r="D423" s="1" t="s">
        <v>2192</v>
      </c>
      <c r="E423" s="1" t="s">
        <v>99</v>
      </c>
      <c r="F423">
        <v>9.5</v>
      </c>
      <c r="G423" s="17">
        <v>70000000</v>
      </c>
      <c r="I423" s="2" t="s">
        <v>394</v>
      </c>
      <c r="J423" s="2" t="s">
        <v>395</v>
      </c>
      <c r="L423" t="s">
        <v>2099</v>
      </c>
      <c r="N423" s="9"/>
      <c r="O423" s="9"/>
      <c r="P423" s="12"/>
      <c r="Q423" s="8"/>
      <c r="R423" s="9"/>
      <c r="S423" s="9"/>
      <c r="T423" s="9"/>
    </row>
    <row r="424" spans="1:20" ht="12.75">
      <c r="A424">
        <f t="shared" si="117"/>
        <v>422</v>
      </c>
      <c r="B424" t="s">
        <v>98</v>
      </c>
      <c r="C424" t="s">
        <v>82</v>
      </c>
      <c r="D424" s="1" t="s">
        <v>2192</v>
      </c>
      <c r="E424" s="1" t="s">
        <v>100</v>
      </c>
      <c r="F424">
        <v>9.7</v>
      </c>
      <c r="G424" s="17">
        <v>70000000</v>
      </c>
      <c r="I424" s="2" t="s">
        <v>396</v>
      </c>
      <c r="J424" s="2" t="s">
        <v>397</v>
      </c>
      <c r="L424" t="s">
        <v>2185</v>
      </c>
      <c r="N424" s="9"/>
      <c r="O424" s="9"/>
      <c r="P424" s="12"/>
      <c r="Q424" s="8"/>
      <c r="R424" s="9"/>
      <c r="S424" s="9"/>
      <c r="T424" s="9"/>
    </row>
    <row r="425" spans="1:20" ht="25.5">
      <c r="A425">
        <f t="shared" si="117"/>
        <v>423</v>
      </c>
      <c r="B425" t="s">
        <v>101</v>
      </c>
      <c r="C425" t="s">
        <v>82</v>
      </c>
      <c r="D425" s="1" t="s">
        <v>2192</v>
      </c>
      <c r="E425" s="1" t="s">
        <v>3134</v>
      </c>
      <c r="F425">
        <v>8</v>
      </c>
      <c r="G425" s="17">
        <v>50000000</v>
      </c>
      <c r="I425" s="2" t="s">
        <v>398</v>
      </c>
      <c r="J425" s="2" t="s">
        <v>399</v>
      </c>
      <c r="L425" t="s">
        <v>96</v>
      </c>
      <c r="N425" s="9"/>
      <c r="O425" s="9"/>
      <c r="P425" s="12"/>
      <c r="Q425" s="8"/>
      <c r="R425" s="9"/>
      <c r="S425" s="9"/>
      <c r="T425" s="9"/>
    </row>
    <row r="426" spans="1:20" ht="12.75">
      <c r="A426">
        <f t="shared" si="117"/>
        <v>424</v>
      </c>
      <c r="B426" t="s">
        <v>102</v>
      </c>
      <c r="C426" t="s">
        <v>82</v>
      </c>
      <c r="D426" s="1" t="s">
        <v>2464</v>
      </c>
      <c r="E426" s="1" t="s">
        <v>103</v>
      </c>
      <c r="F426">
        <v>9.6</v>
      </c>
      <c r="G426" s="17">
        <v>70000000</v>
      </c>
      <c r="I426" s="2" t="s">
        <v>400</v>
      </c>
      <c r="J426" s="2" t="s">
        <v>401</v>
      </c>
      <c r="L426" t="s">
        <v>2081</v>
      </c>
      <c r="N426" s="9"/>
      <c r="O426" s="9"/>
      <c r="P426" s="12"/>
      <c r="Q426" s="8"/>
      <c r="R426" s="9"/>
      <c r="S426" s="9"/>
      <c r="T426" s="9"/>
    </row>
    <row r="427" spans="1:20" ht="12.75">
      <c r="A427">
        <f t="shared" si="117"/>
        <v>425</v>
      </c>
      <c r="B427" t="s">
        <v>104</v>
      </c>
      <c r="C427" t="s">
        <v>82</v>
      </c>
      <c r="D427" s="1" t="s">
        <v>2464</v>
      </c>
      <c r="E427" s="1" t="s">
        <v>105</v>
      </c>
      <c r="F427">
        <v>8.8</v>
      </c>
      <c r="G427" s="17">
        <v>70000000</v>
      </c>
      <c r="I427" s="2" t="s">
        <v>402</v>
      </c>
      <c r="J427" s="2" t="s">
        <v>403</v>
      </c>
      <c r="L427" t="s">
        <v>2163</v>
      </c>
      <c r="N427" s="9"/>
      <c r="O427" s="9"/>
      <c r="P427" s="12"/>
      <c r="Q427" s="8"/>
      <c r="R427" s="9"/>
      <c r="S427" s="9"/>
      <c r="T427" s="9"/>
    </row>
    <row r="428" spans="1:20" ht="38.25">
      <c r="A428">
        <f t="shared" si="117"/>
        <v>426</v>
      </c>
      <c r="B428" t="s">
        <v>2049</v>
      </c>
      <c r="C428" t="s">
        <v>2044</v>
      </c>
      <c r="D428" s="1" t="s">
        <v>3204</v>
      </c>
      <c r="E428" s="1"/>
      <c r="F428">
        <v>6.7</v>
      </c>
      <c r="I428" s="2" t="s">
        <v>3180</v>
      </c>
      <c r="J428" s="2" t="s">
        <v>3181</v>
      </c>
      <c r="L428" t="s">
        <v>2137</v>
      </c>
      <c r="N428" s="9"/>
      <c r="O428" s="9"/>
      <c r="P428" s="12"/>
      <c r="Q428" s="8"/>
      <c r="R428" s="9"/>
      <c r="S428" s="9"/>
      <c r="T428" s="9"/>
    </row>
    <row r="429" spans="1:20" ht="12.75">
      <c r="A429">
        <f t="shared" si="117"/>
        <v>427</v>
      </c>
      <c r="B429" t="s">
        <v>3203</v>
      </c>
      <c r="C429" t="s">
        <v>2044</v>
      </c>
      <c r="D429" s="1" t="s">
        <v>2158</v>
      </c>
      <c r="E429" s="1"/>
      <c r="F429">
        <v>11.1</v>
      </c>
      <c r="I429" s="2" t="s">
        <v>3199</v>
      </c>
      <c r="J429" s="2" t="s">
        <v>3182</v>
      </c>
      <c r="L429" t="s">
        <v>3205</v>
      </c>
      <c r="N429" s="9"/>
      <c r="O429" s="9"/>
      <c r="P429" s="12"/>
      <c r="Q429" s="8"/>
      <c r="R429" s="9"/>
      <c r="S429" s="9"/>
      <c r="T429" s="9"/>
    </row>
    <row r="430" spans="1:20" ht="12.75">
      <c r="A430">
        <f t="shared" si="117"/>
        <v>428</v>
      </c>
      <c r="B430" t="s">
        <v>3206</v>
      </c>
      <c r="C430" t="s">
        <v>2044</v>
      </c>
      <c r="D430" s="1" t="s">
        <v>2158</v>
      </c>
      <c r="E430" s="1"/>
      <c r="F430">
        <v>9.1</v>
      </c>
      <c r="G430" s="17">
        <v>13000</v>
      </c>
      <c r="I430" s="2" t="s">
        <v>3183</v>
      </c>
      <c r="J430" s="2" t="s">
        <v>3184</v>
      </c>
      <c r="L430" t="s">
        <v>3207</v>
      </c>
      <c r="N430" s="9"/>
      <c r="O430" s="9"/>
      <c r="P430" s="12"/>
      <c r="Q430" s="8"/>
      <c r="R430" s="9"/>
      <c r="S430" s="9"/>
      <c r="T430" s="9"/>
    </row>
    <row r="431" spans="1:20" ht="12.75">
      <c r="A431">
        <f t="shared" si="117"/>
        <v>429</v>
      </c>
      <c r="B431" t="s">
        <v>3208</v>
      </c>
      <c r="C431" t="s">
        <v>2044</v>
      </c>
      <c r="D431" s="1" t="s">
        <v>2188</v>
      </c>
      <c r="E431" s="1"/>
      <c r="F431">
        <v>11.8</v>
      </c>
      <c r="I431" s="2" t="s">
        <v>3185</v>
      </c>
      <c r="J431" s="2" t="s">
        <v>3186</v>
      </c>
      <c r="L431" t="s">
        <v>3</v>
      </c>
      <c r="N431" s="9"/>
      <c r="O431" s="9"/>
      <c r="P431" s="12"/>
      <c r="Q431" s="8"/>
      <c r="R431" s="9"/>
      <c r="S431" s="9"/>
      <c r="T431" s="9"/>
    </row>
    <row r="432" spans="1:20" ht="12.75">
      <c r="A432">
        <f t="shared" si="117"/>
        <v>430</v>
      </c>
      <c r="B432" t="s">
        <v>1</v>
      </c>
      <c r="C432" t="s">
        <v>2044</v>
      </c>
      <c r="D432" s="1" t="s">
        <v>2192</v>
      </c>
      <c r="E432" s="1"/>
      <c r="F432">
        <v>11.2</v>
      </c>
      <c r="I432" s="2" t="s">
        <v>3187</v>
      </c>
      <c r="J432" s="2" t="s">
        <v>3188</v>
      </c>
      <c r="L432" t="s">
        <v>2</v>
      </c>
      <c r="N432" s="9"/>
      <c r="O432" s="9"/>
      <c r="P432" s="12"/>
      <c r="Q432" s="8"/>
      <c r="R432" s="9"/>
      <c r="S432" s="9"/>
      <c r="T432" s="9"/>
    </row>
    <row r="433" spans="1:20" ht="25.5">
      <c r="A433">
        <f t="shared" si="117"/>
        <v>431</v>
      </c>
      <c r="B433" t="s">
        <v>5</v>
      </c>
      <c r="C433" t="s">
        <v>4</v>
      </c>
      <c r="D433" s="1" t="s">
        <v>6</v>
      </c>
      <c r="E433" s="1"/>
      <c r="F433">
        <v>11.2</v>
      </c>
      <c r="I433" s="2" t="s">
        <v>3189</v>
      </c>
      <c r="J433" s="2" t="s">
        <v>3190</v>
      </c>
      <c r="L433" t="s">
        <v>2104</v>
      </c>
      <c r="N433" s="9"/>
      <c r="O433" s="9"/>
      <c r="P433" s="12"/>
      <c r="Q433" s="8"/>
      <c r="R433" s="9"/>
      <c r="S433" s="9"/>
      <c r="T433" s="9"/>
    </row>
    <row r="434" spans="1:20" ht="12.75">
      <c r="A434">
        <f t="shared" si="117"/>
        <v>432</v>
      </c>
      <c r="B434" t="s">
        <v>8</v>
      </c>
      <c r="C434" t="s">
        <v>4</v>
      </c>
      <c r="D434" s="1" t="s">
        <v>2158</v>
      </c>
      <c r="E434" s="1" t="s">
        <v>7</v>
      </c>
      <c r="F434">
        <v>7.5</v>
      </c>
      <c r="G434" s="17">
        <v>40000</v>
      </c>
      <c r="I434" s="2" t="s">
        <v>3191</v>
      </c>
      <c r="J434" s="2" t="s">
        <v>3192</v>
      </c>
      <c r="L434" t="s">
        <v>2101</v>
      </c>
      <c r="N434" s="9"/>
      <c r="O434" s="9"/>
      <c r="P434" s="12"/>
      <c r="Q434" s="8"/>
      <c r="R434" s="9"/>
      <c r="S434" s="9"/>
      <c r="T434" s="9"/>
    </row>
    <row r="435" spans="1:20" ht="25.5">
      <c r="A435">
        <f t="shared" si="117"/>
        <v>433</v>
      </c>
      <c r="B435" t="s">
        <v>10</v>
      </c>
      <c r="C435" t="s">
        <v>9</v>
      </c>
      <c r="D435" s="1" t="s">
        <v>13</v>
      </c>
      <c r="E435" s="1"/>
      <c r="F435">
        <v>8.8</v>
      </c>
      <c r="I435" s="2" t="s">
        <v>3193</v>
      </c>
      <c r="J435" s="2" t="s">
        <v>3194</v>
      </c>
      <c r="L435" t="s">
        <v>11</v>
      </c>
      <c r="N435" s="9"/>
      <c r="O435" s="9"/>
      <c r="P435" s="12"/>
      <c r="Q435" s="8"/>
      <c r="R435" s="9"/>
      <c r="S435" s="9"/>
      <c r="T435" s="9"/>
    </row>
    <row r="436" spans="1:20" ht="38.25">
      <c r="A436">
        <f t="shared" si="117"/>
        <v>434</v>
      </c>
      <c r="B436" t="s">
        <v>12</v>
      </c>
      <c r="C436" t="s">
        <v>9</v>
      </c>
      <c r="D436" s="1" t="s">
        <v>14</v>
      </c>
      <c r="E436" s="1"/>
      <c r="F436">
        <v>5.2</v>
      </c>
      <c r="G436" s="17">
        <v>6000</v>
      </c>
      <c r="I436" s="2" t="s">
        <v>3195</v>
      </c>
      <c r="J436" s="2" t="s">
        <v>3196</v>
      </c>
      <c r="L436" t="s">
        <v>2173</v>
      </c>
      <c r="N436" s="9"/>
      <c r="O436" s="9"/>
      <c r="P436" s="12"/>
      <c r="Q436" s="8"/>
      <c r="R436" s="9"/>
      <c r="S436" s="9"/>
      <c r="T436" s="9"/>
    </row>
    <row r="437" spans="1:20" ht="38.25">
      <c r="A437">
        <f t="shared" si="117"/>
        <v>435</v>
      </c>
      <c r="B437" t="s">
        <v>15</v>
      </c>
      <c r="C437" t="s">
        <v>9</v>
      </c>
      <c r="D437" s="1" t="s">
        <v>26</v>
      </c>
      <c r="E437" s="1"/>
      <c r="F437">
        <v>8</v>
      </c>
      <c r="I437" s="2" t="s">
        <v>3197</v>
      </c>
      <c r="J437" s="2" t="s">
        <v>3198</v>
      </c>
      <c r="L437" t="s">
        <v>3057</v>
      </c>
      <c r="N437" s="9"/>
      <c r="O437" s="9"/>
      <c r="P437" s="12"/>
      <c r="Q437" s="8"/>
      <c r="R437" s="9"/>
      <c r="S437" s="9"/>
      <c r="T437" s="9"/>
    </row>
    <row r="438" spans="1:20" ht="25.5">
      <c r="A438">
        <f t="shared" si="117"/>
        <v>436</v>
      </c>
      <c r="B438" t="s">
        <v>2673</v>
      </c>
      <c r="C438" t="s">
        <v>9</v>
      </c>
      <c r="D438" s="1" t="s">
        <v>2682</v>
      </c>
      <c r="E438" s="1" t="s">
        <v>2683</v>
      </c>
      <c r="F438">
        <v>10</v>
      </c>
      <c r="I438" s="2" t="s">
        <v>2899</v>
      </c>
      <c r="J438" s="2" t="s">
        <v>2900</v>
      </c>
      <c r="L438" t="s">
        <v>2173</v>
      </c>
      <c r="N438" s="9"/>
      <c r="O438" s="9"/>
      <c r="P438" s="12"/>
      <c r="Q438" s="8"/>
      <c r="R438" s="9"/>
      <c r="S438" s="9"/>
      <c r="T438" s="9"/>
    </row>
    <row r="439" spans="1:20" ht="12.75">
      <c r="A439">
        <f t="shared" si="117"/>
        <v>437</v>
      </c>
      <c r="B439" t="s">
        <v>2674</v>
      </c>
      <c r="C439" t="s">
        <v>9</v>
      </c>
      <c r="D439" s="1" t="s">
        <v>2189</v>
      </c>
      <c r="E439" s="1"/>
      <c r="F439">
        <v>7.4</v>
      </c>
      <c r="G439" s="17">
        <v>6000</v>
      </c>
      <c r="I439" s="2" t="s">
        <v>2901</v>
      </c>
      <c r="J439" s="2" t="s">
        <v>2902</v>
      </c>
      <c r="L439" t="s">
        <v>2190</v>
      </c>
      <c r="N439" s="9"/>
      <c r="O439" s="9"/>
      <c r="P439" s="12"/>
      <c r="Q439" s="8"/>
      <c r="R439" s="9"/>
      <c r="S439" s="9"/>
      <c r="T439" s="9"/>
    </row>
    <row r="440" spans="1:20" ht="25.5">
      <c r="A440">
        <f t="shared" si="117"/>
        <v>438</v>
      </c>
      <c r="B440" t="s">
        <v>2675</v>
      </c>
      <c r="C440" t="s">
        <v>9</v>
      </c>
      <c r="D440" s="1" t="s">
        <v>2684</v>
      </c>
      <c r="E440" s="1" t="s">
        <v>2680</v>
      </c>
      <c r="F440">
        <v>6.6</v>
      </c>
      <c r="G440" s="17">
        <v>4000</v>
      </c>
      <c r="I440" s="2" t="s">
        <v>2996</v>
      </c>
      <c r="J440" s="2" t="s">
        <v>2903</v>
      </c>
      <c r="L440" t="s">
        <v>2134</v>
      </c>
      <c r="N440" s="9"/>
      <c r="O440" s="9"/>
      <c r="P440" s="12"/>
      <c r="Q440" s="8"/>
      <c r="R440" s="9"/>
      <c r="S440" s="9"/>
      <c r="T440" s="9"/>
    </row>
    <row r="441" spans="1:20" ht="12.75">
      <c r="A441">
        <f t="shared" si="117"/>
        <v>439</v>
      </c>
      <c r="B441" t="s">
        <v>2676</v>
      </c>
      <c r="C441" t="s">
        <v>9</v>
      </c>
      <c r="D441" s="1" t="s">
        <v>2685</v>
      </c>
      <c r="E441" s="1"/>
      <c r="F441">
        <v>7</v>
      </c>
      <c r="G441" s="17">
        <v>6500</v>
      </c>
      <c r="I441" s="2" t="s">
        <v>2904</v>
      </c>
      <c r="J441" s="2" t="s">
        <v>2905</v>
      </c>
      <c r="L441" t="s">
        <v>2686</v>
      </c>
      <c r="N441" s="9"/>
      <c r="O441" s="9"/>
      <c r="P441" s="12"/>
      <c r="Q441" s="8"/>
      <c r="R441" s="9"/>
      <c r="S441" s="9"/>
      <c r="T441" s="9"/>
    </row>
    <row r="442" spans="1:20" ht="25.5">
      <c r="A442">
        <f t="shared" si="117"/>
        <v>440</v>
      </c>
      <c r="B442" t="s">
        <v>2677</v>
      </c>
      <c r="C442" t="s">
        <v>9</v>
      </c>
      <c r="D442" s="1" t="s">
        <v>2682</v>
      </c>
      <c r="E442" s="1" t="s">
        <v>2688</v>
      </c>
      <c r="F442">
        <v>4</v>
      </c>
      <c r="G442" s="17">
        <v>1600</v>
      </c>
      <c r="I442" s="2" t="s">
        <v>2906</v>
      </c>
      <c r="J442" s="2" t="s">
        <v>2907</v>
      </c>
      <c r="L442" t="s">
        <v>2687</v>
      </c>
      <c r="N442" s="9"/>
      <c r="O442" s="9"/>
      <c r="P442" s="12"/>
      <c r="Q442" s="8"/>
      <c r="R442" s="9"/>
      <c r="S442" s="9"/>
      <c r="T442" s="9"/>
    </row>
    <row r="443" spans="1:20" ht="25.5">
      <c r="A443">
        <f t="shared" si="117"/>
        <v>441</v>
      </c>
      <c r="B443" t="s">
        <v>2678</v>
      </c>
      <c r="C443" t="s">
        <v>9</v>
      </c>
      <c r="D443" s="1" t="s">
        <v>2689</v>
      </c>
      <c r="E443" s="1" t="s">
        <v>2681</v>
      </c>
      <c r="F443">
        <v>4.6</v>
      </c>
      <c r="G443" s="17">
        <v>900</v>
      </c>
      <c r="I443" s="2" t="s">
        <v>2908</v>
      </c>
      <c r="J443" s="2" t="s">
        <v>2909</v>
      </c>
      <c r="L443" t="s">
        <v>2690</v>
      </c>
      <c r="N443" s="9"/>
      <c r="O443" s="9"/>
      <c r="P443" s="12"/>
      <c r="Q443" s="8"/>
      <c r="R443" s="9"/>
      <c r="S443" s="9"/>
      <c r="T443" s="9"/>
    </row>
    <row r="444" spans="1:20" ht="25.5">
      <c r="A444">
        <f t="shared" si="117"/>
        <v>442</v>
      </c>
      <c r="B444" t="s">
        <v>2691</v>
      </c>
      <c r="C444" t="s">
        <v>2692</v>
      </c>
      <c r="D444" s="1" t="s">
        <v>2694</v>
      </c>
      <c r="E444" s="1"/>
      <c r="F444">
        <v>8.9</v>
      </c>
      <c r="G444" s="17">
        <v>48000</v>
      </c>
      <c r="I444" s="2" t="s">
        <v>2910</v>
      </c>
      <c r="J444" s="2" t="s">
        <v>2911</v>
      </c>
      <c r="L444" t="s">
        <v>2230</v>
      </c>
      <c r="N444" s="9"/>
      <c r="O444" s="9"/>
      <c r="P444" s="12"/>
      <c r="Q444" s="8"/>
      <c r="R444" s="9"/>
      <c r="S444" s="9"/>
      <c r="T444" s="9"/>
    </row>
    <row r="445" spans="1:20" ht="12.75">
      <c r="A445">
        <f t="shared" si="117"/>
        <v>443</v>
      </c>
      <c r="B445" t="s">
        <v>2693</v>
      </c>
      <c r="C445" t="s">
        <v>2692</v>
      </c>
      <c r="D445" s="1" t="s">
        <v>2158</v>
      </c>
      <c r="E445" s="1"/>
      <c r="F445">
        <v>10.6</v>
      </c>
      <c r="G445" s="17">
        <v>130000</v>
      </c>
      <c r="I445" s="2" t="s">
        <v>2912</v>
      </c>
      <c r="J445" s="2" t="s">
        <v>2913</v>
      </c>
      <c r="L445" t="s">
        <v>2695</v>
      </c>
      <c r="N445" s="9"/>
      <c r="O445" s="9"/>
      <c r="P445" s="12"/>
      <c r="Q445" s="8"/>
      <c r="R445" s="9"/>
      <c r="S445" s="9"/>
      <c r="T445" s="9"/>
    </row>
    <row r="446" spans="1:20" ht="51">
      <c r="A446">
        <f t="shared" si="117"/>
        <v>444</v>
      </c>
      <c r="B446" t="s">
        <v>2793</v>
      </c>
      <c r="C446" t="s">
        <v>2792</v>
      </c>
      <c r="D446" s="1" t="s">
        <v>648</v>
      </c>
      <c r="E446" s="1" t="s">
        <v>2794</v>
      </c>
      <c r="F446">
        <v>5.9</v>
      </c>
      <c r="G446" s="17">
        <v>23000</v>
      </c>
      <c r="I446" s="2" t="s">
        <v>2914</v>
      </c>
      <c r="J446" s="2" t="s">
        <v>2915</v>
      </c>
      <c r="L446" t="s">
        <v>2799</v>
      </c>
      <c r="N446" s="9"/>
      <c r="O446" s="9"/>
      <c r="P446" s="12"/>
      <c r="Q446" s="8"/>
      <c r="R446" s="9"/>
      <c r="S446" s="9"/>
      <c r="T446" s="9"/>
    </row>
    <row r="447" spans="1:20" ht="12.75">
      <c r="A447">
        <f t="shared" si="117"/>
        <v>445</v>
      </c>
      <c r="B447" t="s">
        <v>2795</v>
      </c>
      <c r="C447" t="s">
        <v>2792</v>
      </c>
      <c r="D447" s="1" t="s">
        <v>2188</v>
      </c>
      <c r="E447" s="1"/>
      <c r="F447">
        <v>9.7</v>
      </c>
      <c r="G447" s="17">
        <v>4700</v>
      </c>
      <c r="I447" s="2" t="s">
        <v>2916</v>
      </c>
      <c r="J447" s="2" t="s">
        <v>2917</v>
      </c>
      <c r="L447" t="s">
        <v>2800</v>
      </c>
      <c r="N447" s="9"/>
      <c r="O447" s="9"/>
      <c r="P447" s="12"/>
      <c r="Q447" s="8"/>
      <c r="R447" s="9"/>
      <c r="S447" s="9"/>
      <c r="T447" s="9"/>
    </row>
    <row r="448" spans="1:20" ht="12.75">
      <c r="A448">
        <f t="shared" si="117"/>
        <v>446</v>
      </c>
      <c r="B448" t="s">
        <v>2796</v>
      </c>
      <c r="C448" t="s">
        <v>2792</v>
      </c>
      <c r="D448" s="1" t="s">
        <v>2158</v>
      </c>
      <c r="E448" s="1"/>
      <c r="F448">
        <v>9.4</v>
      </c>
      <c r="G448" s="17">
        <v>100000</v>
      </c>
      <c r="I448" s="2" t="s">
        <v>2918</v>
      </c>
      <c r="J448" s="2" t="s">
        <v>2919</v>
      </c>
      <c r="L448" t="s">
        <v>2801</v>
      </c>
      <c r="N448" s="9"/>
      <c r="O448" s="9"/>
      <c r="P448" s="12"/>
      <c r="Q448" s="8"/>
      <c r="R448" s="9"/>
      <c r="S448" s="9"/>
      <c r="T448" s="9"/>
    </row>
    <row r="449" spans="1:20" ht="12.75">
      <c r="A449">
        <f t="shared" si="117"/>
        <v>447</v>
      </c>
      <c r="B449" t="s">
        <v>2797</v>
      </c>
      <c r="C449" t="s">
        <v>2792</v>
      </c>
      <c r="D449" s="1" t="s">
        <v>2158</v>
      </c>
      <c r="E449" s="1" t="s">
        <v>2798</v>
      </c>
      <c r="F449">
        <v>6.5</v>
      </c>
      <c r="G449" s="17">
        <v>25000</v>
      </c>
      <c r="I449" s="2" t="s">
        <v>2920</v>
      </c>
      <c r="J449" s="2" t="s">
        <v>2921</v>
      </c>
      <c r="L449" t="s">
        <v>2193</v>
      </c>
      <c r="N449" s="9"/>
      <c r="O449" s="9"/>
      <c r="P449" s="12"/>
      <c r="Q449" s="8"/>
      <c r="R449" s="9"/>
      <c r="S449" s="9"/>
      <c r="T449" s="9"/>
    </row>
    <row r="450" spans="1:20" ht="25.5">
      <c r="A450">
        <f t="shared" si="117"/>
        <v>448</v>
      </c>
      <c r="B450" t="s">
        <v>2803</v>
      </c>
      <c r="C450" t="s">
        <v>2802</v>
      </c>
      <c r="D450" s="1" t="s">
        <v>2805</v>
      </c>
      <c r="E450" s="1" t="s">
        <v>2804</v>
      </c>
      <c r="F450">
        <v>8.3</v>
      </c>
      <c r="G450" s="17">
        <v>18000</v>
      </c>
      <c r="I450" s="2" t="s">
        <v>2922</v>
      </c>
      <c r="J450" s="2" t="s">
        <v>2923</v>
      </c>
      <c r="L450" t="s">
        <v>2806</v>
      </c>
      <c r="N450" s="9"/>
      <c r="O450" s="9"/>
      <c r="P450" s="12"/>
      <c r="Q450" s="8"/>
      <c r="R450" s="9"/>
      <c r="S450" s="9"/>
      <c r="T450" s="9"/>
    </row>
    <row r="451" spans="1:20" ht="12.75">
      <c r="A451">
        <f aca="true" t="shared" si="118" ref="A451:A514">A450+1</f>
        <v>449</v>
      </c>
      <c r="B451" t="s">
        <v>2807</v>
      </c>
      <c r="C451" t="s">
        <v>2808</v>
      </c>
      <c r="D451" s="1" t="s">
        <v>2809</v>
      </c>
      <c r="E451" s="1" t="s">
        <v>2810</v>
      </c>
      <c r="F451">
        <v>9.4</v>
      </c>
      <c r="G451" s="17">
        <v>2300</v>
      </c>
      <c r="I451" s="2" t="s">
        <v>2924</v>
      </c>
      <c r="J451" s="2" t="s">
        <v>2925</v>
      </c>
      <c r="L451" t="s">
        <v>2811</v>
      </c>
      <c r="N451" s="9"/>
      <c r="O451" s="9"/>
      <c r="P451" s="12"/>
      <c r="Q451" s="8"/>
      <c r="R451" s="9"/>
      <c r="S451" s="9"/>
      <c r="T451" s="9"/>
    </row>
    <row r="452" spans="1:20" ht="12.75">
      <c r="A452">
        <f t="shared" si="118"/>
        <v>450</v>
      </c>
      <c r="B452" t="s">
        <v>2812</v>
      </c>
      <c r="C452" t="s">
        <v>2808</v>
      </c>
      <c r="D452" s="1" t="s">
        <v>2158</v>
      </c>
      <c r="E452" s="1" t="s">
        <v>2813</v>
      </c>
      <c r="F452">
        <v>8.3</v>
      </c>
      <c r="G452" s="17">
        <v>46000</v>
      </c>
      <c r="I452" s="2" t="s">
        <v>2926</v>
      </c>
      <c r="J452" s="2" t="s">
        <v>2927</v>
      </c>
      <c r="L452" t="s">
        <v>2182</v>
      </c>
      <c r="N452" s="9"/>
      <c r="O452" s="9"/>
      <c r="P452" s="12"/>
      <c r="Q452" s="8"/>
      <c r="R452" s="9"/>
      <c r="S452" s="9"/>
      <c r="T452" s="9"/>
    </row>
    <row r="453" spans="1:20" ht="25.5">
      <c r="A453">
        <f t="shared" si="118"/>
        <v>451</v>
      </c>
      <c r="B453" t="s">
        <v>2814</v>
      </c>
      <c r="C453" t="s">
        <v>2808</v>
      </c>
      <c r="D453" s="1" t="s">
        <v>2791</v>
      </c>
      <c r="E453" s="1"/>
      <c r="F453">
        <v>9.5</v>
      </c>
      <c r="G453" s="17">
        <v>17000</v>
      </c>
      <c r="I453" s="2" t="s">
        <v>2928</v>
      </c>
      <c r="J453" s="2" t="s">
        <v>2929</v>
      </c>
      <c r="L453" t="s">
        <v>3054</v>
      </c>
      <c r="N453" s="9"/>
      <c r="O453" s="9"/>
      <c r="P453" s="12"/>
      <c r="Q453" s="8"/>
      <c r="R453" s="9"/>
      <c r="S453" s="9"/>
      <c r="T453" s="9"/>
    </row>
    <row r="454" spans="1:20" ht="25.5">
      <c r="A454">
        <f t="shared" si="118"/>
        <v>452</v>
      </c>
      <c r="B454" t="s">
        <v>2815</v>
      </c>
      <c r="C454" t="s">
        <v>2816</v>
      </c>
      <c r="D454" s="1" t="s">
        <v>2817</v>
      </c>
      <c r="E454" s="1" t="s">
        <v>2818</v>
      </c>
      <c r="F454">
        <v>8.1</v>
      </c>
      <c r="G454" s="17">
        <v>19000</v>
      </c>
      <c r="I454" s="2" t="s">
        <v>2930</v>
      </c>
      <c r="J454" s="2" t="s">
        <v>2931</v>
      </c>
      <c r="L454" t="s">
        <v>2819</v>
      </c>
      <c r="N454" s="9"/>
      <c r="O454" s="9"/>
      <c r="P454" s="12"/>
      <c r="Q454" s="8"/>
      <c r="R454" s="9"/>
      <c r="S454" s="9"/>
      <c r="T454" s="9"/>
    </row>
    <row r="455" spans="1:20" ht="12.75">
      <c r="A455">
        <f t="shared" si="118"/>
        <v>453</v>
      </c>
      <c r="B455" t="s">
        <v>2820</v>
      </c>
      <c r="C455" t="s">
        <v>2816</v>
      </c>
      <c r="D455" s="1" t="s">
        <v>2158</v>
      </c>
      <c r="E455" s="1" t="s">
        <v>2821</v>
      </c>
      <c r="F455">
        <v>6.6</v>
      </c>
      <c r="G455" s="17">
        <v>20000</v>
      </c>
      <c r="I455" s="2" t="s">
        <v>2932</v>
      </c>
      <c r="J455" s="2" t="s">
        <v>2933</v>
      </c>
      <c r="L455" t="s">
        <v>2822</v>
      </c>
      <c r="N455" s="9"/>
      <c r="O455" s="9"/>
      <c r="P455" s="12"/>
      <c r="Q455" s="8"/>
      <c r="R455" s="9"/>
      <c r="S455" s="9"/>
      <c r="T455" s="9"/>
    </row>
    <row r="456" spans="1:20" ht="12.75">
      <c r="A456">
        <f t="shared" si="118"/>
        <v>454</v>
      </c>
      <c r="B456" t="s">
        <v>2823</v>
      </c>
      <c r="C456" t="s">
        <v>2816</v>
      </c>
      <c r="D456" s="1" t="s">
        <v>2158</v>
      </c>
      <c r="E456" s="1" t="s">
        <v>2824</v>
      </c>
      <c r="F456">
        <v>6.6</v>
      </c>
      <c r="G456" s="17">
        <v>14400</v>
      </c>
      <c r="I456" s="2" t="s">
        <v>2934</v>
      </c>
      <c r="J456" s="2" t="s">
        <v>2935</v>
      </c>
      <c r="L456" t="s">
        <v>2825</v>
      </c>
      <c r="N456" s="9"/>
      <c r="O456" s="9"/>
      <c r="P456" s="12"/>
      <c r="Q456" s="8"/>
      <c r="R456" s="9"/>
      <c r="S456" s="9"/>
      <c r="T456" s="9"/>
    </row>
    <row r="457" spans="1:20" ht="12.75">
      <c r="A457">
        <f t="shared" si="118"/>
        <v>455</v>
      </c>
      <c r="B457" t="s">
        <v>2826</v>
      </c>
      <c r="C457" t="s">
        <v>2816</v>
      </c>
      <c r="D457" s="1" t="s">
        <v>2158</v>
      </c>
      <c r="E457" s="1" t="s">
        <v>2827</v>
      </c>
      <c r="F457">
        <v>6.6</v>
      </c>
      <c r="G457" s="17">
        <v>22500</v>
      </c>
      <c r="I457" s="2" t="s">
        <v>2936</v>
      </c>
      <c r="J457" s="2" t="s">
        <v>2937</v>
      </c>
      <c r="L457" t="s">
        <v>2144</v>
      </c>
      <c r="N457" s="9"/>
      <c r="O457" s="9"/>
      <c r="P457" s="12"/>
      <c r="Q457" s="8"/>
      <c r="R457" s="9"/>
      <c r="S457" s="9"/>
      <c r="T457" s="9"/>
    </row>
    <row r="458" spans="1:20" ht="12.75">
      <c r="A458">
        <f t="shared" si="118"/>
        <v>456</v>
      </c>
      <c r="B458" t="s">
        <v>2828</v>
      </c>
      <c r="C458" t="s">
        <v>2816</v>
      </c>
      <c r="D458" s="1" t="s">
        <v>2158</v>
      </c>
      <c r="E458" s="1" t="s">
        <v>2829</v>
      </c>
      <c r="F458">
        <v>7.2</v>
      </c>
      <c r="G458" s="17">
        <v>28400</v>
      </c>
      <c r="I458" s="2" t="s">
        <v>2938</v>
      </c>
      <c r="J458" s="2" t="s">
        <v>2939</v>
      </c>
      <c r="L458" t="s">
        <v>2830</v>
      </c>
      <c r="N458" s="9"/>
      <c r="O458" s="9"/>
      <c r="P458" s="12"/>
      <c r="Q458" s="8"/>
      <c r="R458" s="9"/>
      <c r="S458" s="9"/>
      <c r="T458" s="9"/>
    </row>
    <row r="459" spans="1:20" ht="12.75">
      <c r="A459">
        <f t="shared" si="118"/>
        <v>457</v>
      </c>
      <c r="B459" t="s">
        <v>2831</v>
      </c>
      <c r="C459" t="s">
        <v>2816</v>
      </c>
      <c r="D459" s="1" t="s">
        <v>2158</v>
      </c>
      <c r="E459" s="1"/>
      <c r="F459">
        <v>8.2</v>
      </c>
      <c r="G459" s="17">
        <v>28700</v>
      </c>
      <c r="I459" s="2" t="s">
        <v>2940</v>
      </c>
      <c r="J459" s="2" t="s">
        <v>2941</v>
      </c>
      <c r="L459" t="s">
        <v>2832</v>
      </c>
      <c r="N459" s="9"/>
      <c r="O459" s="9"/>
      <c r="P459" s="12"/>
      <c r="Q459" s="8"/>
      <c r="R459" s="9"/>
      <c r="S459" s="9"/>
      <c r="T459" s="9"/>
    </row>
    <row r="460" spans="1:20" ht="12.75">
      <c r="A460">
        <f t="shared" si="118"/>
        <v>458</v>
      </c>
      <c r="B460" t="s">
        <v>2833</v>
      </c>
      <c r="C460" t="s">
        <v>2816</v>
      </c>
      <c r="D460" s="1" t="s">
        <v>2158</v>
      </c>
      <c r="E460" s="1" t="s">
        <v>2834</v>
      </c>
      <c r="F460">
        <v>7.9</v>
      </c>
      <c r="G460" s="17">
        <v>26700</v>
      </c>
      <c r="I460" s="2" t="s">
        <v>2942</v>
      </c>
      <c r="J460" s="2" t="s">
        <v>2943</v>
      </c>
      <c r="L460" t="s">
        <v>2835</v>
      </c>
      <c r="N460" s="9"/>
      <c r="O460" s="9"/>
      <c r="P460" s="12"/>
      <c r="Q460" s="8"/>
      <c r="R460" s="9"/>
      <c r="S460" s="9"/>
      <c r="T460" s="9"/>
    </row>
    <row r="461" spans="1:20" ht="12.75">
      <c r="A461">
        <f t="shared" si="118"/>
        <v>459</v>
      </c>
      <c r="B461" t="s">
        <v>2836</v>
      </c>
      <c r="C461" t="s">
        <v>2816</v>
      </c>
      <c r="D461" s="1" t="s">
        <v>2158</v>
      </c>
      <c r="E461" s="1"/>
      <c r="F461">
        <v>8.4</v>
      </c>
      <c r="G461" s="17">
        <v>49600</v>
      </c>
      <c r="I461" s="2" t="s">
        <v>2944</v>
      </c>
      <c r="J461" s="2" t="s">
        <v>2945</v>
      </c>
      <c r="L461" t="s">
        <v>2806</v>
      </c>
      <c r="N461" s="9"/>
      <c r="O461" s="9"/>
      <c r="P461" s="12"/>
      <c r="Q461" s="8"/>
      <c r="R461" s="9"/>
      <c r="S461" s="9"/>
      <c r="T461" s="9"/>
    </row>
    <row r="462" spans="1:20" ht="12.75">
      <c r="A462">
        <f t="shared" si="118"/>
        <v>460</v>
      </c>
      <c r="B462" t="s">
        <v>2837</v>
      </c>
      <c r="C462" t="s">
        <v>2816</v>
      </c>
      <c r="D462" s="1" t="s">
        <v>2188</v>
      </c>
      <c r="E462" s="1" t="s">
        <v>2838</v>
      </c>
      <c r="F462">
        <v>11</v>
      </c>
      <c r="G462" s="17">
        <v>20000</v>
      </c>
      <c r="I462" s="2" t="s">
        <v>2946</v>
      </c>
      <c r="J462" s="2" t="s">
        <v>2947</v>
      </c>
      <c r="L462" t="s">
        <v>2839</v>
      </c>
      <c r="N462" s="9"/>
      <c r="O462" s="9"/>
      <c r="P462" s="12"/>
      <c r="Q462" s="8"/>
      <c r="R462" s="9"/>
      <c r="S462" s="9"/>
      <c r="T462" s="9"/>
    </row>
    <row r="463" spans="1:20" ht="12.75">
      <c r="A463">
        <f t="shared" si="118"/>
        <v>461</v>
      </c>
      <c r="B463" t="s">
        <v>2840</v>
      </c>
      <c r="C463" t="s">
        <v>2816</v>
      </c>
      <c r="D463" s="1" t="s">
        <v>2192</v>
      </c>
      <c r="E463" s="1"/>
      <c r="F463">
        <v>10.4</v>
      </c>
      <c r="G463" s="17">
        <v>78000000</v>
      </c>
      <c r="I463" s="2" t="s">
        <v>2948</v>
      </c>
      <c r="J463" s="2" t="s">
        <v>2949</v>
      </c>
      <c r="L463" t="s">
        <v>2185</v>
      </c>
      <c r="N463" s="9"/>
      <c r="O463" s="9"/>
      <c r="P463" s="12"/>
      <c r="Q463" s="8"/>
      <c r="R463" s="9"/>
      <c r="S463" s="9"/>
      <c r="T463" s="9"/>
    </row>
    <row r="464" spans="1:20" ht="12.75">
      <c r="A464">
        <f t="shared" si="118"/>
        <v>462</v>
      </c>
      <c r="B464" t="s">
        <v>2841</v>
      </c>
      <c r="C464" t="s">
        <v>2816</v>
      </c>
      <c r="D464" s="1" t="s">
        <v>2158</v>
      </c>
      <c r="E464" s="1" t="s">
        <v>2842</v>
      </c>
      <c r="F464">
        <v>7.6</v>
      </c>
      <c r="G464" s="17">
        <v>29000</v>
      </c>
      <c r="I464" s="2" t="s">
        <v>2950</v>
      </c>
      <c r="J464" s="2" t="s">
        <v>2951</v>
      </c>
      <c r="L464" t="s">
        <v>93</v>
      </c>
      <c r="N464" s="9"/>
      <c r="O464" s="9"/>
      <c r="P464" s="12"/>
      <c r="Q464" s="8"/>
      <c r="R464" s="9"/>
      <c r="S464" s="9"/>
      <c r="T464" s="9"/>
    </row>
    <row r="465" spans="1:20" ht="12.75">
      <c r="A465">
        <f t="shared" si="118"/>
        <v>463</v>
      </c>
      <c r="B465" t="s">
        <v>2843</v>
      </c>
      <c r="C465" t="s">
        <v>2816</v>
      </c>
      <c r="D465" s="1" t="s">
        <v>2188</v>
      </c>
      <c r="E465" s="1"/>
      <c r="F465">
        <v>8</v>
      </c>
      <c r="G465" s="17">
        <v>30000</v>
      </c>
      <c r="I465" s="2" t="s">
        <v>2952</v>
      </c>
      <c r="J465" s="2" t="s">
        <v>2953</v>
      </c>
      <c r="L465" t="s">
        <v>2844</v>
      </c>
      <c r="N465" s="9"/>
      <c r="O465" s="9"/>
      <c r="P465" s="12"/>
      <c r="Q465" s="8"/>
      <c r="R465" s="9"/>
      <c r="S465" s="9"/>
      <c r="T465" s="9"/>
    </row>
    <row r="466" spans="1:20" ht="25.5">
      <c r="A466">
        <f t="shared" si="118"/>
        <v>464</v>
      </c>
      <c r="B466" t="s">
        <v>2845</v>
      </c>
      <c r="C466" t="s">
        <v>2816</v>
      </c>
      <c r="D466" s="1" t="s">
        <v>2689</v>
      </c>
      <c r="F466">
        <v>4.6</v>
      </c>
      <c r="G466" s="1">
        <v>1600</v>
      </c>
      <c r="I466" s="2" t="s">
        <v>2954</v>
      </c>
      <c r="J466" s="2" t="s">
        <v>2955</v>
      </c>
      <c r="L466" t="s">
        <v>11</v>
      </c>
      <c r="N466" s="9"/>
      <c r="O466" s="9"/>
      <c r="P466" s="12"/>
      <c r="Q466" s="8"/>
      <c r="R466" s="9"/>
      <c r="S466" s="9"/>
      <c r="T466" s="9"/>
    </row>
    <row r="467" spans="1:20" ht="25.5">
      <c r="A467">
        <f t="shared" si="118"/>
        <v>465</v>
      </c>
      <c r="B467" t="s">
        <v>2848</v>
      </c>
      <c r="C467" t="s">
        <v>2846</v>
      </c>
      <c r="D467" s="1" t="s">
        <v>2854</v>
      </c>
      <c r="E467" s="1" t="s">
        <v>2849</v>
      </c>
      <c r="F467">
        <v>4.6</v>
      </c>
      <c r="G467" s="17">
        <v>2000</v>
      </c>
      <c r="I467" s="2" t="s">
        <v>2956</v>
      </c>
      <c r="J467" s="2" t="s">
        <v>2957</v>
      </c>
      <c r="L467" t="s">
        <v>2855</v>
      </c>
      <c r="N467" s="9"/>
      <c r="O467" s="9"/>
      <c r="P467" s="12"/>
      <c r="Q467" s="8"/>
      <c r="R467" s="9"/>
      <c r="S467" s="9"/>
      <c r="T467" s="9"/>
    </row>
    <row r="468" spans="1:20" ht="12.75">
      <c r="A468">
        <f t="shared" si="118"/>
        <v>466</v>
      </c>
      <c r="B468" t="s">
        <v>2847</v>
      </c>
      <c r="C468" t="s">
        <v>2846</v>
      </c>
      <c r="D468" s="1" t="s">
        <v>2158</v>
      </c>
      <c r="E468" s="1"/>
      <c r="F468">
        <v>9.7</v>
      </c>
      <c r="G468" s="17">
        <v>27400</v>
      </c>
      <c r="I468" s="2" t="s">
        <v>2958</v>
      </c>
      <c r="J468" s="2" t="s">
        <v>2959</v>
      </c>
      <c r="L468" t="s">
        <v>2856</v>
      </c>
      <c r="N468" s="9"/>
      <c r="O468" s="9"/>
      <c r="P468" s="12"/>
      <c r="Q468" s="8"/>
      <c r="R468" s="9"/>
      <c r="S468" s="9"/>
      <c r="T468" s="9"/>
    </row>
    <row r="469" spans="1:20" ht="12.75">
      <c r="A469">
        <f t="shared" si="118"/>
        <v>467</v>
      </c>
      <c r="B469" t="s">
        <v>2850</v>
      </c>
      <c r="C469" t="s">
        <v>2846</v>
      </c>
      <c r="D469" s="1" t="s">
        <v>2188</v>
      </c>
      <c r="E469" s="1" t="s">
        <v>2857</v>
      </c>
      <c r="F469">
        <v>11.2</v>
      </c>
      <c r="G469" s="17">
        <v>3200</v>
      </c>
      <c r="I469" s="2" t="s">
        <v>2960</v>
      </c>
      <c r="J469" s="2" t="s">
        <v>2961</v>
      </c>
      <c r="L469" t="s">
        <v>2180</v>
      </c>
      <c r="N469" s="9"/>
      <c r="O469" s="9"/>
      <c r="P469" s="12"/>
      <c r="Q469" s="8"/>
      <c r="R469" s="9"/>
      <c r="S469" s="9"/>
      <c r="T469" s="9"/>
    </row>
    <row r="470" spans="1:20" ht="12.75">
      <c r="A470">
        <f t="shared" si="118"/>
        <v>468</v>
      </c>
      <c r="B470" t="s">
        <v>2851</v>
      </c>
      <c r="C470" t="s">
        <v>2846</v>
      </c>
      <c r="D470" s="1" t="s">
        <v>2189</v>
      </c>
      <c r="E470" s="1" t="s">
        <v>2858</v>
      </c>
      <c r="F470">
        <v>5.5</v>
      </c>
      <c r="G470" s="17">
        <v>2100</v>
      </c>
      <c r="I470" s="2" t="s">
        <v>2962</v>
      </c>
      <c r="J470" s="2" t="s">
        <v>2963</v>
      </c>
      <c r="L470" t="s">
        <v>11</v>
      </c>
      <c r="N470" s="9"/>
      <c r="O470" s="9"/>
      <c r="P470" s="12"/>
      <c r="Q470" s="8"/>
      <c r="R470" s="9"/>
      <c r="S470" s="9"/>
      <c r="T470" s="9"/>
    </row>
    <row r="471" spans="1:20" ht="25.5">
      <c r="A471">
        <f t="shared" si="118"/>
        <v>469</v>
      </c>
      <c r="B471" t="s">
        <v>2852</v>
      </c>
      <c r="C471" t="s">
        <v>2846</v>
      </c>
      <c r="D471" s="1" t="s">
        <v>3210</v>
      </c>
      <c r="E471" s="1" t="s">
        <v>2859</v>
      </c>
      <c r="F471">
        <v>6.3</v>
      </c>
      <c r="G471" s="17">
        <v>5200</v>
      </c>
      <c r="I471" s="2" t="s">
        <v>2964</v>
      </c>
      <c r="J471" s="2" t="s">
        <v>2965</v>
      </c>
      <c r="L471" t="s">
        <v>2860</v>
      </c>
      <c r="N471" s="9"/>
      <c r="O471" s="9"/>
      <c r="P471" s="12"/>
      <c r="Q471" s="8"/>
      <c r="R471" s="9"/>
      <c r="S471" s="9"/>
      <c r="T471" s="9"/>
    </row>
    <row r="472" spans="1:20" ht="12.75">
      <c r="A472">
        <f t="shared" si="118"/>
        <v>470</v>
      </c>
      <c r="B472" t="s">
        <v>2853</v>
      </c>
      <c r="C472" t="s">
        <v>2846</v>
      </c>
      <c r="D472" s="1" t="s">
        <v>2189</v>
      </c>
      <c r="E472" s="1"/>
      <c r="F472">
        <v>7.6</v>
      </c>
      <c r="I472" s="2" t="s">
        <v>2966</v>
      </c>
      <c r="J472" s="2" t="s">
        <v>2967</v>
      </c>
      <c r="L472" t="s">
        <v>2185</v>
      </c>
      <c r="N472" s="9"/>
      <c r="O472" s="9"/>
      <c r="P472" s="12"/>
      <c r="Q472" s="8"/>
      <c r="R472" s="9"/>
      <c r="S472" s="9"/>
      <c r="T472" s="9"/>
    </row>
    <row r="473" spans="1:20" ht="25.5">
      <c r="A473">
        <f t="shared" si="118"/>
        <v>471</v>
      </c>
      <c r="B473" t="s">
        <v>2861</v>
      </c>
      <c r="C473" t="s">
        <v>2846</v>
      </c>
      <c r="D473" s="1" t="s">
        <v>2682</v>
      </c>
      <c r="E473" s="1" t="s">
        <v>2862</v>
      </c>
      <c r="F473">
        <v>5.8</v>
      </c>
      <c r="G473" s="17">
        <v>5200</v>
      </c>
      <c r="I473" s="2" t="s">
        <v>2968</v>
      </c>
      <c r="J473" s="2" t="s">
        <v>2969</v>
      </c>
      <c r="L473" t="s">
        <v>2182</v>
      </c>
      <c r="N473" s="9"/>
      <c r="O473" s="9"/>
      <c r="P473" s="12"/>
      <c r="Q473" s="8"/>
      <c r="R473" s="9"/>
      <c r="S473" s="9"/>
      <c r="T473" s="9"/>
    </row>
    <row r="474" spans="1:20" ht="12.75">
      <c r="A474">
        <f t="shared" si="118"/>
        <v>472</v>
      </c>
      <c r="B474" t="s">
        <v>2863</v>
      </c>
      <c r="C474" t="s">
        <v>2846</v>
      </c>
      <c r="D474" s="1" t="s">
        <v>2158</v>
      </c>
      <c r="E474" s="1"/>
      <c r="F474">
        <v>9.5</v>
      </c>
      <c r="G474" s="17">
        <v>25800</v>
      </c>
      <c r="I474" s="2" t="s">
        <v>2997</v>
      </c>
      <c r="J474" s="2" t="s">
        <v>2998</v>
      </c>
      <c r="L474" t="s">
        <v>2864</v>
      </c>
      <c r="N474" s="9"/>
      <c r="O474" s="9"/>
      <c r="P474" s="12"/>
      <c r="Q474" s="8"/>
      <c r="R474" s="9"/>
      <c r="S474" s="9"/>
      <c r="T474" s="9"/>
    </row>
    <row r="475" spans="1:20" ht="12.75">
      <c r="A475">
        <f t="shared" si="118"/>
        <v>473</v>
      </c>
      <c r="B475" t="s">
        <v>2865</v>
      </c>
      <c r="C475" t="s">
        <v>2846</v>
      </c>
      <c r="D475" s="1" t="s">
        <v>2189</v>
      </c>
      <c r="E475" s="1"/>
      <c r="F475">
        <v>4.6</v>
      </c>
      <c r="G475" s="17">
        <v>5200</v>
      </c>
      <c r="I475" s="2" t="s">
        <v>2999</v>
      </c>
      <c r="J475" s="2" t="s">
        <v>3000</v>
      </c>
      <c r="L475" t="s">
        <v>3057</v>
      </c>
      <c r="N475" s="9"/>
      <c r="O475" s="9"/>
      <c r="P475" s="12"/>
      <c r="Q475" s="8"/>
      <c r="R475" s="9"/>
      <c r="S475" s="9"/>
      <c r="T475" s="9"/>
    </row>
    <row r="476" spans="1:20" ht="12.75">
      <c r="A476">
        <f t="shared" si="118"/>
        <v>474</v>
      </c>
      <c r="B476" t="s">
        <v>2866</v>
      </c>
      <c r="C476" t="s">
        <v>2846</v>
      </c>
      <c r="D476" s="1" t="s">
        <v>2189</v>
      </c>
      <c r="E476" s="1" t="s">
        <v>2867</v>
      </c>
      <c r="F476">
        <v>5.9</v>
      </c>
      <c r="G476" s="17">
        <v>4200</v>
      </c>
      <c r="I476" s="2" t="s">
        <v>3001</v>
      </c>
      <c r="J476" s="2" t="s">
        <v>3002</v>
      </c>
      <c r="L476" t="s">
        <v>2137</v>
      </c>
      <c r="N476" s="9"/>
      <c r="O476" s="9"/>
      <c r="P476" s="12"/>
      <c r="Q476" s="8"/>
      <c r="R476" s="9"/>
      <c r="S476" s="9"/>
      <c r="T476" s="9"/>
    </row>
    <row r="477" spans="1:20" ht="12.75">
      <c r="A477">
        <f t="shared" si="118"/>
        <v>475</v>
      </c>
      <c r="B477" t="s">
        <v>2868</v>
      </c>
      <c r="C477" t="s">
        <v>2846</v>
      </c>
      <c r="D477" s="1" t="s">
        <v>2158</v>
      </c>
      <c r="E477" s="1"/>
      <c r="F477">
        <v>8.3</v>
      </c>
      <c r="G477" s="17">
        <v>8800</v>
      </c>
      <c r="I477" s="2" t="s">
        <v>3003</v>
      </c>
      <c r="J477" s="2" t="s">
        <v>2970</v>
      </c>
      <c r="L477" t="s">
        <v>2869</v>
      </c>
      <c r="N477" s="9"/>
      <c r="O477" s="9"/>
      <c r="P477" s="12"/>
      <c r="Q477" s="8"/>
      <c r="R477" s="9"/>
      <c r="S477" s="9"/>
      <c r="T477" s="9"/>
    </row>
    <row r="478" spans="1:20" ht="12.75">
      <c r="A478">
        <f t="shared" si="118"/>
        <v>476</v>
      </c>
      <c r="B478" t="s">
        <v>2870</v>
      </c>
      <c r="C478" t="s">
        <v>2846</v>
      </c>
      <c r="D478" s="1" t="s">
        <v>2158</v>
      </c>
      <c r="E478" s="1"/>
      <c r="F478">
        <v>8.3</v>
      </c>
      <c r="G478" s="17">
        <v>19600</v>
      </c>
      <c r="I478" s="2" t="s">
        <v>3004</v>
      </c>
      <c r="J478" s="2" t="s">
        <v>2971</v>
      </c>
      <c r="L478" t="s">
        <v>2213</v>
      </c>
      <c r="N478" s="9"/>
      <c r="O478" s="9"/>
      <c r="P478" s="12"/>
      <c r="Q478" s="8"/>
      <c r="R478" s="9"/>
      <c r="S478" s="9"/>
      <c r="T478" s="9"/>
    </row>
    <row r="479" spans="1:20" ht="12.75">
      <c r="A479">
        <f t="shared" si="118"/>
        <v>477</v>
      </c>
      <c r="B479" t="s">
        <v>2871</v>
      </c>
      <c r="C479" t="s">
        <v>2846</v>
      </c>
      <c r="D479" s="1" t="s">
        <v>2189</v>
      </c>
      <c r="E479" s="1"/>
      <c r="F479">
        <v>11</v>
      </c>
      <c r="G479" s="17">
        <v>10000</v>
      </c>
      <c r="I479" s="2" t="s">
        <v>2972</v>
      </c>
      <c r="J479" s="2" t="s">
        <v>2973</v>
      </c>
      <c r="L479" t="s">
        <v>2182</v>
      </c>
      <c r="N479" s="9"/>
      <c r="O479" s="9"/>
      <c r="P479" s="12"/>
      <c r="Q479" s="8"/>
      <c r="R479" s="9"/>
      <c r="S479" s="9"/>
      <c r="T479" s="9"/>
    </row>
    <row r="480" spans="1:20" ht="12.75">
      <c r="A480">
        <f t="shared" si="118"/>
        <v>478</v>
      </c>
      <c r="B480" t="s">
        <v>2872</v>
      </c>
      <c r="C480" t="s">
        <v>2846</v>
      </c>
      <c r="D480" s="1" t="s">
        <v>2189</v>
      </c>
      <c r="E480" s="1" t="s">
        <v>2873</v>
      </c>
      <c r="F480">
        <v>6.9</v>
      </c>
      <c r="G480" s="17">
        <v>4900</v>
      </c>
      <c r="I480" s="2" t="s">
        <v>3005</v>
      </c>
      <c r="J480" s="2" t="s">
        <v>3006</v>
      </c>
      <c r="L480" t="s">
        <v>76</v>
      </c>
      <c r="N480" s="9"/>
      <c r="O480" s="9"/>
      <c r="P480" s="12"/>
      <c r="Q480" s="8"/>
      <c r="R480" s="9"/>
      <c r="S480" s="9"/>
      <c r="T480" s="9"/>
    </row>
    <row r="481" spans="1:20" ht="38.25">
      <c r="A481">
        <f t="shared" si="118"/>
        <v>479</v>
      </c>
      <c r="B481" t="s">
        <v>2874</v>
      </c>
      <c r="C481" t="s">
        <v>2846</v>
      </c>
      <c r="D481" s="1" t="s">
        <v>642</v>
      </c>
      <c r="E481" s="1" t="s">
        <v>2892</v>
      </c>
      <c r="F481">
        <v>6</v>
      </c>
      <c r="G481" s="17">
        <v>5000</v>
      </c>
      <c r="I481" s="2" t="s">
        <v>3007</v>
      </c>
      <c r="J481" s="2" t="s">
        <v>2974</v>
      </c>
      <c r="L481" t="s">
        <v>2193</v>
      </c>
      <c r="N481" s="9"/>
      <c r="O481" s="9"/>
      <c r="P481" s="12"/>
      <c r="Q481" s="8"/>
      <c r="R481" s="9"/>
      <c r="S481" s="9"/>
      <c r="T481" s="9"/>
    </row>
    <row r="482" spans="1:20" ht="12.75">
      <c r="A482">
        <f t="shared" si="118"/>
        <v>480</v>
      </c>
      <c r="B482" t="s">
        <v>2875</v>
      </c>
      <c r="C482" t="s">
        <v>2846</v>
      </c>
      <c r="D482" s="1" t="s">
        <v>2158</v>
      </c>
      <c r="E482" s="1" t="s">
        <v>2893</v>
      </c>
      <c r="F482">
        <v>6.9</v>
      </c>
      <c r="G482" s="17">
        <v>18600</v>
      </c>
      <c r="I482" s="2" t="s">
        <v>2975</v>
      </c>
      <c r="J482" s="2" t="s">
        <v>2976</v>
      </c>
      <c r="L482" t="s">
        <v>3057</v>
      </c>
      <c r="N482" s="9"/>
      <c r="O482" s="9"/>
      <c r="P482" s="12"/>
      <c r="Q482" s="8"/>
      <c r="R482" s="9"/>
      <c r="S482" s="9"/>
      <c r="T482" s="9"/>
    </row>
    <row r="483" spans="1:20" ht="12.75">
      <c r="A483">
        <f t="shared" si="118"/>
        <v>481</v>
      </c>
      <c r="B483" t="s">
        <v>2876</v>
      </c>
      <c r="C483" t="s">
        <v>2846</v>
      </c>
      <c r="D483" s="1" t="s">
        <v>2158</v>
      </c>
      <c r="E483" s="1" t="s">
        <v>2877</v>
      </c>
      <c r="F483">
        <v>7.7</v>
      </c>
      <c r="G483" s="17">
        <v>28000</v>
      </c>
      <c r="I483" s="2" t="s">
        <v>2977</v>
      </c>
      <c r="J483" s="2" t="s">
        <v>2978</v>
      </c>
      <c r="L483" t="s">
        <v>2806</v>
      </c>
      <c r="N483" s="9"/>
      <c r="O483" s="9"/>
      <c r="P483" s="12"/>
      <c r="Q483" s="8"/>
      <c r="R483" s="9"/>
      <c r="S483" s="9"/>
      <c r="T483" s="9"/>
    </row>
    <row r="484" spans="1:20" ht="12.75">
      <c r="A484">
        <f t="shared" si="118"/>
        <v>482</v>
      </c>
      <c r="B484" t="s">
        <v>2878</v>
      </c>
      <c r="C484" t="s">
        <v>2846</v>
      </c>
      <c r="D484" s="1" t="s">
        <v>2158</v>
      </c>
      <c r="E484" s="1"/>
      <c r="F484">
        <v>9.2</v>
      </c>
      <c r="G484" s="17">
        <v>31000</v>
      </c>
      <c r="I484" s="2" t="s">
        <v>2979</v>
      </c>
      <c r="J484" s="2" t="s">
        <v>2980</v>
      </c>
      <c r="L484" t="s">
        <v>2178</v>
      </c>
      <c r="N484" s="9"/>
      <c r="O484" s="9"/>
      <c r="P484" s="12"/>
      <c r="Q484" s="8"/>
      <c r="R484" s="9"/>
      <c r="S484" s="9"/>
      <c r="T484" s="9"/>
    </row>
    <row r="485" spans="1:20" ht="12.75">
      <c r="A485">
        <f t="shared" si="118"/>
        <v>483</v>
      </c>
      <c r="B485" t="s">
        <v>2879</v>
      </c>
      <c r="C485" t="s">
        <v>2846</v>
      </c>
      <c r="D485" s="1" t="s">
        <v>2158</v>
      </c>
      <c r="E485" s="1"/>
      <c r="F485">
        <v>8.8</v>
      </c>
      <c r="G485" s="17">
        <v>27400</v>
      </c>
      <c r="I485" s="2" t="s">
        <v>2981</v>
      </c>
      <c r="J485" s="2" t="s">
        <v>2982</v>
      </c>
      <c r="L485" t="s">
        <v>2894</v>
      </c>
      <c r="N485" s="9"/>
      <c r="O485" s="9"/>
      <c r="P485" s="12"/>
      <c r="Q485" s="8"/>
      <c r="R485" s="9"/>
      <c r="S485" s="9"/>
      <c r="T485" s="9"/>
    </row>
    <row r="486" spans="1:20" ht="12.75">
      <c r="A486">
        <f t="shared" si="118"/>
        <v>484</v>
      </c>
      <c r="B486" t="s">
        <v>2880</v>
      </c>
      <c r="C486" t="s">
        <v>2846</v>
      </c>
      <c r="D486" s="1" t="s">
        <v>2158</v>
      </c>
      <c r="E486" s="1"/>
      <c r="F486">
        <v>8.9</v>
      </c>
      <c r="G486" s="17">
        <v>33000</v>
      </c>
      <c r="I486" s="2" t="s">
        <v>3008</v>
      </c>
      <c r="J486" s="2" t="s">
        <v>2983</v>
      </c>
      <c r="L486" t="s">
        <v>2</v>
      </c>
      <c r="N486" s="9"/>
      <c r="O486" s="9"/>
      <c r="P486" s="12"/>
      <c r="Q486" s="8"/>
      <c r="R486" s="9"/>
      <c r="S486" s="9"/>
      <c r="T486" s="9"/>
    </row>
    <row r="487" spans="1:20" ht="12.75">
      <c r="A487">
        <f t="shared" si="118"/>
        <v>485</v>
      </c>
      <c r="B487" t="s">
        <v>2881</v>
      </c>
      <c r="C487" t="s">
        <v>2846</v>
      </c>
      <c r="D487" s="1" t="s">
        <v>2158</v>
      </c>
      <c r="E487" s="1" t="s">
        <v>2882</v>
      </c>
      <c r="F487">
        <v>5.1</v>
      </c>
      <c r="G487" s="17">
        <v>10000</v>
      </c>
      <c r="I487" s="2" t="s">
        <v>2984</v>
      </c>
      <c r="J487" s="2" t="s">
        <v>3009</v>
      </c>
      <c r="L487" t="s">
        <v>2895</v>
      </c>
      <c r="N487" s="9"/>
      <c r="O487" s="9"/>
      <c r="P487" s="12"/>
      <c r="Q487" s="8"/>
      <c r="R487" s="9"/>
      <c r="S487" s="9"/>
      <c r="T487" s="9"/>
    </row>
    <row r="488" spans="1:20" ht="12.75">
      <c r="A488">
        <f t="shared" si="118"/>
        <v>486</v>
      </c>
      <c r="B488" t="s">
        <v>2883</v>
      </c>
      <c r="C488" t="s">
        <v>2846</v>
      </c>
      <c r="D488" s="1" t="s">
        <v>2158</v>
      </c>
      <c r="E488" s="1" t="s">
        <v>2679</v>
      </c>
      <c r="F488">
        <v>8.1</v>
      </c>
      <c r="G488" s="17">
        <v>290000</v>
      </c>
      <c r="I488" s="2" t="s">
        <v>2985</v>
      </c>
      <c r="J488" s="2" t="s">
        <v>2986</v>
      </c>
      <c r="L488" t="s">
        <v>2190</v>
      </c>
      <c r="N488" s="9"/>
      <c r="O488" s="9"/>
      <c r="P488" s="12"/>
      <c r="Q488" s="8"/>
      <c r="R488" s="9"/>
      <c r="S488" s="9"/>
      <c r="T488" s="9"/>
    </row>
    <row r="489" spans="1:20" ht="12.75">
      <c r="A489">
        <f t="shared" si="118"/>
        <v>487</v>
      </c>
      <c r="B489" t="s">
        <v>2884</v>
      </c>
      <c r="C489" t="s">
        <v>2846</v>
      </c>
      <c r="D489" s="1" t="s">
        <v>2158</v>
      </c>
      <c r="E489" s="1" t="s">
        <v>2885</v>
      </c>
      <c r="F489">
        <v>7.7</v>
      </c>
      <c r="G489" s="17">
        <v>89000</v>
      </c>
      <c r="I489" s="2" t="s">
        <v>2987</v>
      </c>
      <c r="J489" s="2" t="s">
        <v>2988</v>
      </c>
      <c r="L489" t="s">
        <v>2896</v>
      </c>
      <c r="N489" s="9"/>
      <c r="O489" s="9"/>
      <c r="P489" s="12"/>
      <c r="Q489" s="8"/>
      <c r="R489" s="9"/>
      <c r="S489" s="9"/>
      <c r="T489" s="9"/>
    </row>
    <row r="490" spans="1:20" ht="25.5">
      <c r="A490">
        <f t="shared" si="118"/>
        <v>488</v>
      </c>
      <c r="B490" t="s">
        <v>2886</v>
      </c>
      <c r="C490" t="s">
        <v>2846</v>
      </c>
      <c r="D490" s="1" t="s">
        <v>2897</v>
      </c>
      <c r="E490" s="1"/>
      <c r="F490">
        <v>7.5</v>
      </c>
      <c r="I490" s="2" t="s">
        <v>2989</v>
      </c>
      <c r="J490" s="2" t="s">
        <v>2990</v>
      </c>
      <c r="L490" t="s">
        <v>2134</v>
      </c>
      <c r="N490" s="9"/>
      <c r="O490" s="9"/>
      <c r="P490" s="12"/>
      <c r="Q490" s="8"/>
      <c r="R490" s="9"/>
      <c r="S490" s="9"/>
      <c r="T490" s="9"/>
    </row>
    <row r="491" spans="1:20" ht="12.75">
      <c r="A491">
        <f t="shared" si="118"/>
        <v>489</v>
      </c>
      <c r="B491" t="s">
        <v>2887</v>
      </c>
      <c r="C491" t="s">
        <v>2846</v>
      </c>
      <c r="D491" s="1" t="s">
        <v>2158</v>
      </c>
      <c r="E491" s="1"/>
      <c r="F491">
        <v>7.3</v>
      </c>
      <c r="G491" s="17">
        <v>28400</v>
      </c>
      <c r="I491" s="2" t="s">
        <v>2991</v>
      </c>
      <c r="J491" s="2" t="s">
        <v>2992</v>
      </c>
      <c r="L491" t="s">
        <v>2193</v>
      </c>
      <c r="N491" s="9"/>
      <c r="O491" s="9"/>
      <c r="P491" s="12"/>
      <c r="Q491" s="8"/>
      <c r="R491" s="9"/>
      <c r="S491" s="9"/>
      <c r="T491" s="9"/>
    </row>
    <row r="492" spans="1:20" ht="12.75">
      <c r="A492">
        <f t="shared" si="118"/>
        <v>490</v>
      </c>
      <c r="B492" t="s">
        <v>2888</v>
      </c>
      <c r="C492" t="s">
        <v>2846</v>
      </c>
      <c r="D492" s="1" t="s">
        <v>2158</v>
      </c>
      <c r="E492" s="1" t="s">
        <v>2889</v>
      </c>
      <c r="F492">
        <v>7</v>
      </c>
      <c r="G492" s="17">
        <v>17600</v>
      </c>
      <c r="I492" s="2" t="s">
        <v>2993</v>
      </c>
      <c r="J492" s="2" t="s">
        <v>2994</v>
      </c>
      <c r="L492" t="s">
        <v>2898</v>
      </c>
      <c r="N492" s="9"/>
      <c r="O492" s="9"/>
      <c r="P492" s="12"/>
      <c r="Q492" s="8"/>
      <c r="R492" s="9"/>
      <c r="S492" s="9"/>
      <c r="T492" s="9"/>
    </row>
    <row r="493" spans="1:20" ht="12.75">
      <c r="A493">
        <f t="shared" si="118"/>
        <v>491</v>
      </c>
      <c r="B493" t="s">
        <v>2890</v>
      </c>
      <c r="C493" t="s">
        <v>2846</v>
      </c>
      <c r="D493" s="1" t="s">
        <v>2158</v>
      </c>
      <c r="E493" s="1" t="s">
        <v>2891</v>
      </c>
      <c r="F493">
        <v>8.6</v>
      </c>
      <c r="G493" s="17">
        <v>61300</v>
      </c>
      <c r="I493" s="2" t="s">
        <v>3010</v>
      </c>
      <c r="J493" s="2" t="s">
        <v>2995</v>
      </c>
      <c r="L493" t="s">
        <v>2185</v>
      </c>
      <c r="N493" s="9"/>
      <c r="O493" s="9"/>
      <c r="P493" s="12"/>
      <c r="Q493" s="8"/>
      <c r="R493" s="9"/>
      <c r="S493" s="9"/>
      <c r="T493" s="9"/>
    </row>
    <row r="494" spans="1:20" ht="38.25">
      <c r="A494">
        <f t="shared" si="118"/>
        <v>492</v>
      </c>
      <c r="B494" t="s">
        <v>2380</v>
      </c>
      <c r="C494" t="s">
        <v>2379</v>
      </c>
      <c r="D494" s="1" t="s">
        <v>2382</v>
      </c>
      <c r="E494" s="1" t="s">
        <v>2381</v>
      </c>
      <c r="F494">
        <v>7.2</v>
      </c>
      <c r="G494" s="17">
        <v>27400</v>
      </c>
      <c r="I494" s="2" t="s">
        <v>980</v>
      </c>
      <c r="J494" s="2" t="s">
        <v>981</v>
      </c>
      <c r="L494" t="s">
        <v>2383</v>
      </c>
      <c r="N494" s="9"/>
      <c r="O494" s="9"/>
      <c r="P494" s="12"/>
      <c r="Q494" s="8"/>
      <c r="R494" s="9"/>
      <c r="S494" s="9"/>
      <c r="T494" s="9"/>
    </row>
    <row r="495" spans="1:20" ht="25.5">
      <c r="A495">
        <f t="shared" si="118"/>
        <v>493</v>
      </c>
      <c r="B495" t="s">
        <v>2384</v>
      </c>
      <c r="C495" t="s">
        <v>2379</v>
      </c>
      <c r="D495" s="1" t="s">
        <v>2385</v>
      </c>
      <c r="E495" s="1" t="s">
        <v>48</v>
      </c>
      <c r="F495">
        <v>5.9</v>
      </c>
      <c r="G495" s="17">
        <v>7200</v>
      </c>
      <c r="I495" s="2" t="s">
        <v>982</v>
      </c>
      <c r="J495" s="2" t="s">
        <v>983</v>
      </c>
      <c r="L495" t="s">
        <v>2386</v>
      </c>
      <c r="N495" s="9"/>
      <c r="O495" s="9"/>
      <c r="P495" s="12"/>
      <c r="Q495" s="8"/>
      <c r="R495" s="9"/>
      <c r="S495" s="9"/>
      <c r="T495" s="9"/>
    </row>
    <row r="496" spans="1:20" ht="25.5">
      <c r="A496">
        <f t="shared" si="118"/>
        <v>494</v>
      </c>
      <c r="B496" t="s">
        <v>2387</v>
      </c>
      <c r="C496" t="s">
        <v>2379</v>
      </c>
      <c r="D496" s="1" t="s">
        <v>3210</v>
      </c>
      <c r="E496" s="1"/>
      <c r="F496">
        <v>2.6</v>
      </c>
      <c r="G496" s="17">
        <v>5900</v>
      </c>
      <c r="I496" s="2" t="s">
        <v>984</v>
      </c>
      <c r="J496" s="2" t="s">
        <v>985</v>
      </c>
      <c r="L496" t="s">
        <v>3057</v>
      </c>
      <c r="N496" s="9"/>
      <c r="O496" s="9"/>
      <c r="P496" s="12"/>
      <c r="Q496" s="8"/>
      <c r="R496" s="9"/>
      <c r="S496" s="9"/>
      <c r="T496" s="9"/>
    </row>
    <row r="497" spans="1:20" ht="12.75">
      <c r="A497">
        <f t="shared" si="118"/>
        <v>495</v>
      </c>
      <c r="B497" t="s">
        <v>2388</v>
      </c>
      <c r="C497" t="s">
        <v>2379</v>
      </c>
      <c r="D497" s="1" t="s">
        <v>2188</v>
      </c>
      <c r="E497" s="1"/>
      <c r="F497">
        <v>12.8</v>
      </c>
      <c r="I497" s="2" t="s">
        <v>986</v>
      </c>
      <c r="J497" s="2" t="s">
        <v>987</v>
      </c>
      <c r="L497" t="s">
        <v>2389</v>
      </c>
      <c r="N497" s="9"/>
      <c r="O497" s="9"/>
      <c r="P497" s="12"/>
      <c r="Q497" s="8"/>
      <c r="R497" s="9"/>
      <c r="S497" s="9"/>
      <c r="T497" s="9"/>
    </row>
    <row r="498" spans="1:20" ht="25.5">
      <c r="A498">
        <f t="shared" si="118"/>
        <v>496</v>
      </c>
      <c r="B498" t="s">
        <v>2390</v>
      </c>
      <c r="C498" t="s">
        <v>2379</v>
      </c>
      <c r="D498" s="1" t="s">
        <v>2790</v>
      </c>
      <c r="E498" s="1" t="s">
        <v>2391</v>
      </c>
      <c r="F498">
        <v>4.2</v>
      </c>
      <c r="G498" s="17">
        <v>1600</v>
      </c>
      <c r="I498" s="2" t="s">
        <v>988</v>
      </c>
      <c r="J498" s="2" t="s">
        <v>989</v>
      </c>
      <c r="L498" t="s">
        <v>2173</v>
      </c>
      <c r="N498" s="9"/>
      <c r="O498" s="9"/>
      <c r="P498" s="12"/>
      <c r="Q498" s="8"/>
      <c r="R498" s="9"/>
      <c r="S498" s="9"/>
      <c r="T498" s="9"/>
    </row>
    <row r="499" spans="1:20" ht="25.5">
      <c r="A499">
        <f t="shared" si="118"/>
        <v>497</v>
      </c>
      <c r="B499" t="s">
        <v>2392</v>
      </c>
      <c r="C499" t="s">
        <v>2379</v>
      </c>
      <c r="D499" s="1" t="s">
        <v>2790</v>
      </c>
      <c r="E499" s="1"/>
      <c r="F499">
        <v>8.2</v>
      </c>
      <c r="I499" s="2" t="s">
        <v>990</v>
      </c>
      <c r="J499" s="2" t="s">
        <v>991</v>
      </c>
      <c r="L499" t="s">
        <v>2190</v>
      </c>
      <c r="N499" s="9"/>
      <c r="O499" s="9"/>
      <c r="P499" s="12"/>
      <c r="Q499" s="8"/>
      <c r="R499" s="9"/>
      <c r="S499" s="9"/>
      <c r="T499" s="9"/>
    </row>
    <row r="500" spans="1:20" ht="25.5">
      <c r="A500">
        <f t="shared" si="118"/>
        <v>498</v>
      </c>
      <c r="B500" t="s">
        <v>2393</v>
      </c>
      <c r="C500" t="s">
        <v>2379</v>
      </c>
      <c r="D500" s="1" t="s">
        <v>2790</v>
      </c>
      <c r="E500" s="1" t="s">
        <v>2394</v>
      </c>
      <c r="F500">
        <v>3.3</v>
      </c>
      <c r="G500" s="17">
        <v>800</v>
      </c>
      <c r="I500" s="2" t="s">
        <v>992</v>
      </c>
      <c r="J500" s="2" t="s">
        <v>993</v>
      </c>
      <c r="L500" t="s">
        <v>2395</v>
      </c>
      <c r="N500" s="9"/>
      <c r="O500" s="9"/>
      <c r="P500" s="12"/>
      <c r="Q500" s="8"/>
      <c r="R500" s="9"/>
      <c r="S500" s="9"/>
      <c r="T500" s="9"/>
    </row>
    <row r="501" spans="1:20" ht="25.5">
      <c r="A501">
        <f t="shared" si="118"/>
        <v>499</v>
      </c>
      <c r="B501" t="s">
        <v>2397</v>
      </c>
      <c r="C501" t="s">
        <v>2396</v>
      </c>
      <c r="D501" s="1" t="s">
        <v>2398</v>
      </c>
      <c r="E501" s="1"/>
      <c r="F501">
        <v>8.9</v>
      </c>
      <c r="I501" s="2" t="s">
        <v>994</v>
      </c>
      <c r="J501" s="2" t="s">
        <v>995</v>
      </c>
      <c r="L501" t="s">
        <v>2185</v>
      </c>
      <c r="N501" s="9"/>
      <c r="O501" s="9"/>
      <c r="P501" s="12"/>
      <c r="Q501" s="8"/>
      <c r="R501" s="9"/>
      <c r="S501" s="9"/>
      <c r="T501" s="9"/>
    </row>
    <row r="502" spans="1:20" ht="25.5">
      <c r="A502">
        <f t="shared" si="118"/>
        <v>500</v>
      </c>
      <c r="B502" t="s">
        <v>2399</v>
      </c>
      <c r="C502" t="s">
        <v>2396</v>
      </c>
      <c r="D502" s="1" t="s">
        <v>2689</v>
      </c>
      <c r="E502" s="1" t="s">
        <v>2400</v>
      </c>
      <c r="F502">
        <v>8</v>
      </c>
      <c r="G502" s="17">
        <v>5000</v>
      </c>
      <c r="I502" s="2" t="s">
        <v>996</v>
      </c>
      <c r="J502" s="2" t="s">
        <v>997</v>
      </c>
      <c r="L502" t="s">
        <v>3057</v>
      </c>
      <c r="N502" s="9"/>
      <c r="O502" s="9"/>
      <c r="P502" s="12"/>
      <c r="Q502" s="8"/>
      <c r="R502" s="9"/>
      <c r="S502" s="9"/>
      <c r="T502" s="9"/>
    </row>
    <row r="503" spans="1:12" ht="25.5">
      <c r="A503">
        <f t="shared" si="118"/>
        <v>501</v>
      </c>
      <c r="B503" t="s">
        <v>2401</v>
      </c>
      <c r="C503" t="s">
        <v>2396</v>
      </c>
      <c r="D503" s="1" t="s">
        <v>2689</v>
      </c>
      <c r="E503" s="1"/>
      <c r="F503">
        <v>9.2</v>
      </c>
      <c r="I503" s="2" t="s">
        <v>998</v>
      </c>
      <c r="J503" s="2" t="s">
        <v>999</v>
      </c>
      <c r="L503" t="s">
        <v>2185</v>
      </c>
    </row>
    <row r="504" spans="1:12" ht="51">
      <c r="A504">
        <f t="shared" si="118"/>
        <v>502</v>
      </c>
      <c r="B504" t="s">
        <v>2402</v>
      </c>
      <c r="C504" t="s">
        <v>2396</v>
      </c>
      <c r="D504" s="1" t="s">
        <v>646</v>
      </c>
      <c r="E504" s="1" t="s">
        <v>647</v>
      </c>
      <c r="F504">
        <v>5.8</v>
      </c>
      <c r="G504" s="17">
        <v>6000</v>
      </c>
      <c r="I504" s="2" t="s">
        <v>1000</v>
      </c>
      <c r="J504" s="2" t="s">
        <v>1001</v>
      </c>
      <c r="L504" t="s">
        <v>2144</v>
      </c>
    </row>
    <row r="505" spans="1:12" ht="12.75">
      <c r="A505">
        <f t="shared" si="118"/>
        <v>503</v>
      </c>
      <c r="B505" t="s">
        <v>2403</v>
      </c>
      <c r="C505" t="s">
        <v>2396</v>
      </c>
      <c r="D505" s="1" t="s">
        <v>2158</v>
      </c>
      <c r="E505" s="1"/>
      <c r="F505">
        <v>8.2</v>
      </c>
      <c r="G505" s="17">
        <v>22500</v>
      </c>
      <c r="I505" s="2" t="s">
        <v>1002</v>
      </c>
      <c r="J505" s="2" t="s">
        <v>1003</v>
      </c>
      <c r="L505" t="s">
        <v>2404</v>
      </c>
    </row>
    <row r="506" spans="1:12" ht="38.25">
      <c r="A506">
        <f t="shared" si="118"/>
        <v>504</v>
      </c>
      <c r="B506" t="s">
        <v>2406</v>
      </c>
      <c r="C506" t="s">
        <v>2405</v>
      </c>
      <c r="D506" s="1" t="s">
        <v>2407</v>
      </c>
      <c r="E506" s="1" t="s">
        <v>2071</v>
      </c>
      <c r="F506">
        <v>5.8</v>
      </c>
      <c r="G506" s="17">
        <v>24500</v>
      </c>
      <c r="I506" s="2" t="s">
        <v>1004</v>
      </c>
      <c r="J506" s="2" t="s">
        <v>1031</v>
      </c>
      <c r="L506" t="s">
        <v>2173</v>
      </c>
    </row>
    <row r="507" spans="1:12" ht="25.5">
      <c r="A507">
        <f t="shared" si="118"/>
        <v>505</v>
      </c>
      <c r="B507" t="s">
        <v>2408</v>
      </c>
      <c r="C507" t="s">
        <v>2405</v>
      </c>
      <c r="D507" s="1" t="s">
        <v>2790</v>
      </c>
      <c r="E507" s="1"/>
      <c r="F507">
        <v>4.6</v>
      </c>
      <c r="I507" s="2" t="s">
        <v>1032</v>
      </c>
      <c r="J507" s="2" t="s">
        <v>1033</v>
      </c>
      <c r="L507" t="s">
        <v>3135</v>
      </c>
    </row>
    <row r="508" spans="1:12" ht="12.75">
      <c r="A508">
        <f t="shared" si="118"/>
        <v>506</v>
      </c>
      <c r="B508" t="s">
        <v>2409</v>
      </c>
      <c r="C508" t="s">
        <v>2405</v>
      </c>
      <c r="D508" s="1" t="s">
        <v>2158</v>
      </c>
      <c r="E508" s="1"/>
      <c r="F508">
        <v>9.6</v>
      </c>
      <c r="G508" s="17">
        <v>27400</v>
      </c>
      <c r="I508" s="2" t="s">
        <v>1034</v>
      </c>
      <c r="J508" s="2" t="s">
        <v>1035</v>
      </c>
      <c r="L508" t="s">
        <v>2811</v>
      </c>
    </row>
    <row r="509" spans="1:12" ht="25.5">
      <c r="A509">
        <f t="shared" si="118"/>
        <v>507</v>
      </c>
      <c r="B509" t="s">
        <v>2410</v>
      </c>
      <c r="C509" t="s">
        <v>2405</v>
      </c>
      <c r="D509" s="1" t="s">
        <v>2412</v>
      </c>
      <c r="E509" s="1" t="s">
        <v>2411</v>
      </c>
      <c r="F509">
        <v>6</v>
      </c>
      <c r="G509" s="17">
        <v>7000</v>
      </c>
      <c r="I509" s="2" t="s">
        <v>1036</v>
      </c>
      <c r="J509" s="2" t="s">
        <v>1037</v>
      </c>
      <c r="L509" t="s">
        <v>2134</v>
      </c>
    </row>
    <row r="510" spans="1:12" ht="38.25">
      <c r="A510">
        <f t="shared" si="118"/>
        <v>508</v>
      </c>
      <c r="B510" t="s">
        <v>2414</v>
      </c>
      <c r="C510" t="s">
        <v>2413</v>
      </c>
      <c r="D510" s="1" t="s">
        <v>641</v>
      </c>
      <c r="E510" s="1" t="s">
        <v>2415</v>
      </c>
      <c r="F510">
        <v>7.3</v>
      </c>
      <c r="G510" s="17">
        <v>1250</v>
      </c>
      <c r="I510" s="2" t="s">
        <v>1038</v>
      </c>
      <c r="J510" s="2" t="s">
        <v>1039</v>
      </c>
      <c r="L510" t="s">
        <v>2190</v>
      </c>
    </row>
    <row r="511" spans="1:12" ht="25.5">
      <c r="A511">
        <f t="shared" si="118"/>
        <v>509</v>
      </c>
      <c r="B511" t="s">
        <v>2416</v>
      </c>
      <c r="C511" t="s">
        <v>2413</v>
      </c>
      <c r="D511" s="1" t="s">
        <v>2417</v>
      </c>
      <c r="E511" s="1"/>
      <c r="F511">
        <v>6.3</v>
      </c>
      <c r="I511" s="2" t="s">
        <v>1040</v>
      </c>
      <c r="J511" s="2" t="s">
        <v>1041</v>
      </c>
      <c r="L511" t="s">
        <v>2418</v>
      </c>
    </row>
    <row r="512" spans="1:12" ht="25.5">
      <c r="A512">
        <f t="shared" si="118"/>
        <v>510</v>
      </c>
      <c r="B512" t="s">
        <v>2419</v>
      </c>
      <c r="C512" t="s">
        <v>2413</v>
      </c>
      <c r="D512" s="1" t="s">
        <v>2789</v>
      </c>
      <c r="E512" s="1" t="s">
        <v>2420</v>
      </c>
      <c r="F512">
        <v>3.6</v>
      </c>
      <c r="G512" s="17">
        <v>420</v>
      </c>
      <c r="I512" s="2" t="s">
        <v>1042</v>
      </c>
      <c r="J512" s="2" t="s">
        <v>1043</v>
      </c>
      <c r="L512" t="s">
        <v>2421</v>
      </c>
    </row>
    <row r="513" spans="1:12" ht="25.5">
      <c r="A513">
        <f t="shared" si="118"/>
        <v>511</v>
      </c>
      <c r="B513" t="s">
        <v>2423</v>
      </c>
      <c r="C513" t="s">
        <v>2422</v>
      </c>
      <c r="D513" s="1" t="s">
        <v>2426</v>
      </c>
      <c r="E513" s="1" t="s">
        <v>2424</v>
      </c>
      <c r="F513">
        <v>9.4</v>
      </c>
      <c r="G513" s="17">
        <v>55400</v>
      </c>
      <c r="I513" s="2" t="s">
        <v>1044</v>
      </c>
      <c r="J513" s="2" t="s">
        <v>1045</v>
      </c>
      <c r="L513" t="s">
        <v>2230</v>
      </c>
    </row>
    <row r="514" spans="1:12" ht="25.5">
      <c r="A514">
        <f t="shared" si="118"/>
        <v>512</v>
      </c>
      <c r="B514" t="s">
        <v>2427</v>
      </c>
      <c r="C514" t="s">
        <v>2422</v>
      </c>
      <c r="D514" s="1" t="s">
        <v>2428</v>
      </c>
      <c r="E514" s="1" t="s">
        <v>2425</v>
      </c>
      <c r="F514">
        <v>8.9</v>
      </c>
      <c r="G514" s="17">
        <v>2000</v>
      </c>
      <c r="I514" s="2" t="s">
        <v>1046</v>
      </c>
      <c r="J514" s="2" t="s">
        <v>1047</v>
      </c>
      <c r="L514" t="s">
        <v>2695</v>
      </c>
    </row>
    <row r="515" spans="1:12" ht="12.75">
      <c r="A515">
        <f aca="true" t="shared" si="119" ref="A515:A578">A514+1</f>
        <v>513</v>
      </c>
      <c r="B515" t="s">
        <v>2429</v>
      </c>
      <c r="C515" t="s">
        <v>2422</v>
      </c>
      <c r="D515" s="1" t="s">
        <v>2188</v>
      </c>
      <c r="E515" s="1"/>
      <c r="F515">
        <v>8.3</v>
      </c>
      <c r="G515" s="17">
        <v>2400</v>
      </c>
      <c r="I515" s="2" t="s">
        <v>1048</v>
      </c>
      <c r="J515" s="2" t="s">
        <v>1049</v>
      </c>
      <c r="L515" t="s">
        <v>2860</v>
      </c>
    </row>
    <row r="516" spans="1:12" ht="12.75">
      <c r="A516">
        <f t="shared" si="119"/>
        <v>514</v>
      </c>
      <c r="B516" t="s">
        <v>2430</v>
      </c>
      <c r="C516" t="s">
        <v>2422</v>
      </c>
      <c r="D516" s="1" t="s">
        <v>2158</v>
      </c>
      <c r="E516" s="1" t="s">
        <v>3161</v>
      </c>
      <c r="F516">
        <v>6.5</v>
      </c>
      <c r="G516" s="17">
        <v>37500</v>
      </c>
      <c r="I516" s="2" t="s">
        <v>1050</v>
      </c>
      <c r="J516" s="2" t="s">
        <v>1051</v>
      </c>
      <c r="L516" t="s">
        <v>2168</v>
      </c>
    </row>
    <row r="517" spans="1:12" ht="12.75">
      <c r="A517">
        <f t="shared" si="119"/>
        <v>515</v>
      </c>
      <c r="B517" t="s">
        <v>2431</v>
      </c>
      <c r="C517" t="s">
        <v>2422</v>
      </c>
      <c r="D517" s="1" t="s">
        <v>2188</v>
      </c>
      <c r="E517" s="1" t="s">
        <v>2432</v>
      </c>
      <c r="F517">
        <v>6.3</v>
      </c>
      <c r="G517" s="17">
        <v>450</v>
      </c>
      <c r="I517" s="2" t="s">
        <v>1052</v>
      </c>
      <c r="J517" s="2" t="s">
        <v>1053</v>
      </c>
      <c r="L517" t="s">
        <v>3054</v>
      </c>
    </row>
    <row r="518" spans="1:10" ht="25.5">
      <c r="A518">
        <f t="shared" si="119"/>
        <v>516</v>
      </c>
      <c r="B518" t="s">
        <v>2433</v>
      </c>
      <c r="C518" t="s">
        <v>2422</v>
      </c>
      <c r="D518" s="1" t="s">
        <v>2434</v>
      </c>
      <c r="E518" s="1" t="s">
        <v>2435</v>
      </c>
      <c r="I518" s="2" t="s">
        <v>1054</v>
      </c>
      <c r="J518" s="2" t="s">
        <v>1055</v>
      </c>
    </row>
    <row r="519" spans="1:10" ht="25.5">
      <c r="A519">
        <f t="shared" si="119"/>
        <v>517</v>
      </c>
      <c r="B519" t="s">
        <v>2436</v>
      </c>
      <c r="C519" t="s">
        <v>2808</v>
      </c>
      <c r="D519" s="26" t="s">
        <v>2442</v>
      </c>
      <c r="E519" s="1" t="s">
        <v>2437</v>
      </c>
      <c r="I519" s="2" t="s">
        <v>1056</v>
      </c>
      <c r="J519" s="2" t="s">
        <v>1057</v>
      </c>
    </row>
    <row r="520" spans="1:10" ht="25.5">
      <c r="A520">
        <f t="shared" si="119"/>
        <v>518</v>
      </c>
      <c r="B520" t="s">
        <v>2439</v>
      </c>
      <c r="C520" t="s">
        <v>2440</v>
      </c>
      <c r="D520" s="26" t="s">
        <v>2441</v>
      </c>
      <c r="E520" s="1" t="s">
        <v>2443</v>
      </c>
      <c r="I520" s="2" t="s">
        <v>1058</v>
      </c>
      <c r="J520" s="2" t="s">
        <v>1059</v>
      </c>
    </row>
    <row r="521" spans="1:10" ht="25.5">
      <c r="A521">
        <f t="shared" si="119"/>
        <v>519</v>
      </c>
      <c r="B521" t="s">
        <v>2444</v>
      </c>
      <c r="C521" t="s">
        <v>2446</v>
      </c>
      <c r="D521" s="1" t="s">
        <v>2445</v>
      </c>
      <c r="E521" s="1" t="s">
        <v>2435</v>
      </c>
      <c r="I521" s="2" t="s">
        <v>1060</v>
      </c>
      <c r="J521" s="2" t="s">
        <v>1061</v>
      </c>
    </row>
    <row r="522" spans="1:10" ht="25.5">
      <c r="A522">
        <f t="shared" si="119"/>
        <v>520</v>
      </c>
      <c r="B522" t="s">
        <v>2447</v>
      </c>
      <c r="C522" t="s">
        <v>2448</v>
      </c>
      <c r="D522" s="1" t="s">
        <v>2449</v>
      </c>
      <c r="E522" s="1" t="s">
        <v>2450</v>
      </c>
      <c r="I522" s="2" t="s">
        <v>1062</v>
      </c>
      <c r="J522" s="2" t="s">
        <v>1063</v>
      </c>
    </row>
    <row r="523" spans="1:10" ht="25.5">
      <c r="A523">
        <f t="shared" si="119"/>
        <v>521</v>
      </c>
      <c r="B523" t="s">
        <v>2451</v>
      </c>
      <c r="C523" t="s">
        <v>2448</v>
      </c>
      <c r="D523" s="1" t="s">
        <v>2452</v>
      </c>
      <c r="E523" s="1" t="s">
        <v>2450</v>
      </c>
      <c r="I523" s="2" t="s">
        <v>1062</v>
      </c>
      <c r="J523" s="2" t="s">
        <v>1063</v>
      </c>
    </row>
    <row r="524" spans="1:10" ht="25.5">
      <c r="A524">
        <f t="shared" si="119"/>
        <v>522</v>
      </c>
      <c r="B524" t="s">
        <v>2455</v>
      </c>
      <c r="C524" t="s">
        <v>2456</v>
      </c>
      <c r="D524" s="1" t="s">
        <v>2457</v>
      </c>
      <c r="E524" s="1" t="s">
        <v>2458</v>
      </c>
      <c r="I524" s="2" t="s">
        <v>1064</v>
      </c>
      <c r="J524" s="2" t="s">
        <v>1065</v>
      </c>
    </row>
    <row r="525" spans="1:10" ht="25.5">
      <c r="A525">
        <f t="shared" si="119"/>
        <v>523</v>
      </c>
      <c r="B525" t="s">
        <v>2459</v>
      </c>
      <c r="C525" t="s">
        <v>2460</v>
      </c>
      <c r="D525" s="1" t="s">
        <v>2461</v>
      </c>
      <c r="E525" s="1" t="s">
        <v>2462</v>
      </c>
      <c r="I525" s="2" t="s">
        <v>1066</v>
      </c>
      <c r="J525" s="2" t="s">
        <v>1067</v>
      </c>
    </row>
    <row r="526" spans="1:12" ht="12.75">
      <c r="A526">
        <f t="shared" si="119"/>
        <v>524</v>
      </c>
      <c r="B526" t="s">
        <v>2463</v>
      </c>
      <c r="C526" t="s">
        <v>2146</v>
      </c>
      <c r="D526" s="1" t="s">
        <v>2464</v>
      </c>
      <c r="E526" s="1"/>
      <c r="F526">
        <v>10.3</v>
      </c>
      <c r="G526" s="17">
        <v>8000000</v>
      </c>
      <c r="I526" s="2" t="s">
        <v>1068</v>
      </c>
      <c r="J526" s="2" t="s">
        <v>1069</v>
      </c>
      <c r="L526" t="s">
        <v>2404</v>
      </c>
    </row>
    <row r="527" spans="1:12" ht="25.5">
      <c r="A527">
        <f t="shared" si="119"/>
        <v>525</v>
      </c>
      <c r="B527" t="s">
        <v>2465</v>
      </c>
      <c r="C527" t="s">
        <v>2146</v>
      </c>
      <c r="D527" s="1" t="s">
        <v>2417</v>
      </c>
      <c r="E527" s="1"/>
      <c r="F527">
        <v>5.7</v>
      </c>
      <c r="G527" s="17">
        <v>1300</v>
      </c>
      <c r="I527" s="2" t="s">
        <v>1070</v>
      </c>
      <c r="J527" s="2" t="s">
        <v>1071</v>
      </c>
      <c r="L527" t="s">
        <v>2466</v>
      </c>
    </row>
    <row r="528" spans="1:12" ht="12.75">
      <c r="A528">
        <f t="shared" si="119"/>
        <v>526</v>
      </c>
      <c r="B528" t="s">
        <v>2467</v>
      </c>
      <c r="C528" t="s">
        <v>2146</v>
      </c>
      <c r="D528" s="1" t="s">
        <v>2192</v>
      </c>
      <c r="E528" s="1"/>
      <c r="F528">
        <v>9.9</v>
      </c>
      <c r="G528" s="17">
        <v>10000000</v>
      </c>
      <c r="I528" s="2" t="s">
        <v>1072</v>
      </c>
      <c r="J528" s="2" t="s">
        <v>1073</v>
      </c>
      <c r="L528" t="s">
        <v>2137</v>
      </c>
    </row>
    <row r="529" spans="1:12" ht="12.75">
      <c r="A529">
        <f t="shared" si="119"/>
        <v>527</v>
      </c>
      <c r="B529" t="s">
        <v>2468</v>
      </c>
      <c r="C529" t="s">
        <v>2146</v>
      </c>
      <c r="D529" s="1" t="s">
        <v>2469</v>
      </c>
      <c r="E529" s="1"/>
      <c r="F529">
        <v>8.6</v>
      </c>
      <c r="G529" s="17">
        <v>1800</v>
      </c>
      <c r="I529" s="2" t="s">
        <v>1074</v>
      </c>
      <c r="J529" s="2" t="s">
        <v>1075</v>
      </c>
      <c r="L529" t="s">
        <v>2470</v>
      </c>
    </row>
    <row r="530" spans="1:10" ht="25.5">
      <c r="A530">
        <f t="shared" si="119"/>
        <v>528</v>
      </c>
      <c r="B530" t="s">
        <v>2471</v>
      </c>
      <c r="C530" t="s">
        <v>2146</v>
      </c>
      <c r="D530" s="1" t="s">
        <v>2472</v>
      </c>
      <c r="E530" s="1" t="s">
        <v>2473</v>
      </c>
      <c r="I530" s="2" t="s">
        <v>1076</v>
      </c>
      <c r="J530" s="2" t="s">
        <v>1077</v>
      </c>
    </row>
    <row r="531" spans="1:12" ht="12.75">
      <c r="A531">
        <f t="shared" si="119"/>
        <v>529</v>
      </c>
      <c r="B531" t="s">
        <v>2475</v>
      </c>
      <c r="C531" t="s">
        <v>2474</v>
      </c>
      <c r="D531" s="1" t="s">
        <v>2476</v>
      </c>
      <c r="E531" s="1"/>
      <c r="F531">
        <v>10.3</v>
      </c>
      <c r="I531" s="2" t="s">
        <v>1078</v>
      </c>
      <c r="J531" s="2" t="s">
        <v>1079</v>
      </c>
      <c r="L531" t="s">
        <v>2083</v>
      </c>
    </row>
    <row r="532" spans="1:12" ht="12.75">
      <c r="A532">
        <f t="shared" si="119"/>
        <v>530</v>
      </c>
      <c r="B532" t="s">
        <v>2477</v>
      </c>
      <c r="C532" t="s">
        <v>2474</v>
      </c>
      <c r="D532" s="1" t="s">
        <v>2192</v>
      </c>
      <c r="E532" s="1"/>
      <c r="F532">
        <v>10.7</v>
      </c>
      <c r="I532" s="2" t="s">
        <v>1080</v>
      </c>
      <c r="J532" s="2" t="s">
        <v>1081</v>
      </c>
      <c r="L532" t="s">
        <v>3207</v>
      </c>
    </row>
    <row r="533" spans="1:12" ht="12.75">
      <c r="A533">
        <f t="shared" si="119"/>
        <v>531</v>
      </c>
      <c r="B533" t="s">
        <v>2478</v>
      </c>
      <c r="C533" t="s">
        <v>2150</v>
      </c>
      <c r="D533" s="1" t="s">
        <v>2479</v>
      </c>
      <c r="E533" s="1"/>
      <c r="F533">
        <v>10.4</v>
      </c>
      <c r="I533" s="2" t="s">
        <v>1082</v>
      </c>
      <c r="J533" s="2" t="s">
        <v>1083</v>
      </c>
      <c r="L533" t="s">
        <v>2079</v>
      </c>
    </row>
    <row r="534" spans="1:12" ht="12.75">
      <c r="A534">
        <f t="shared" si="119"/>
        <v>532</v>
      </c>
      <c r="B534" t="s">
        <v>2169</v>
      </c>
      <c r="C534" t="s">
        <v>2150</v>
      </c>
      <c r="D534" s="1" t="s">
        <v>2469</v>
      </c>
      <c r="E534" s="1"/>
      <c r="F534">
        <v>8.5</v>
      </c>
      <c r="G534" s="17">
        <v>1500</v>
      </c>
      <c r="I534" s="2" t="s">
        <v>1084</v>
      </c>
      <c r="J534" s="2" t="s">
        <v>1085</v>
      </c>
      <c r="L534" t="s">
        <v>2143</v>
      </c>
    </row>
    <row r="535" spans="1:12" ht="12.75">
      <c r="A535">
        <f t="shared" si="119"/>
        <v>533</v>
      </c>
      <c r="B535" t="s">
        <v>2172</v>
      </c>
      <c r="C535" t="s">
        <v>2150</v>
      </c>
      <c r="D535" s="1" t="s">
        <v>2192</v>
      </c>
      <c r="E535" s="1"/>
      <c r="F535">
        <v>9.1</v>
      </c>
      <c r="I535" s="2" t="s">
        <v>1086</v>
      </c>
      <c r="J535" s="2" t="s">
        <v>1087</v>
      </c>
      <c r="L535" t="s">
        <v>2132</v>
      </c>
    </row>
    <row r="536" spans="1:12" ht="12.75">
      <c r="A536">
        <f t="shared" si="119"/>
        <v>534</v>
      </c>
      <c r="B536" t="s">
        <v>2480</v>
      </c>
      <c r="C536" t="s">
        <v>2150</v>
      </c>
      <c r="D536" s="1" t="s">
        <v>2192</v>
      </c>
      <c r="E536" s="1" t="s">
        <v>2481</v>
      </c>
      <c r="F536">
        <v>8.9</v>
      </c>
      <c r="G536" s="17">
        <v>6000000</v>
      </c>
      <c r="I536" s="2" t="s">
        <v>1088</v>
      </c>
      <c r="J536" s="2" t="s">
        <v>1089</v>
      </c>
      <c r="L536" t="s">
        <v>74</v>
      </c>
    </row>
    <row r="537" spans="1:12" ht="25.5">
      <c r="A537">
        <f t="shared" si="119"/>
        <v>535</v>
      </c>
      <c r="B537" t="s">
        <v>2483</v>
      </c>
      <c r="C537" t="s">
        <v>2482</v>
      </c>
      <c r="D537" s="1" t="s">
        <v>2484</v>
      </c>
      <c r="E537" s="1"/>
      <c r="F537">
        <v>7.7</v>
      </c>
      <c r="I537" s="2" t="s">
        <v>1090</v>
      </c>
      <c r="J537" s="2" t="s">
        <v>1091</v>
      </c>
      <c r="L537" t="s">
        <v>2485</v>
      </c>
    </row>
    <row r="538" spans="1:12" ht="25.5">
      <c r="A538">
        <f t="shared" si="119"/>
        <v>536</v>
      </c>
      <c r="B538" t="s">
        <v>2486</v>
      </c>
      <c r="C538" t="s">
        <v>2482</v>
      </c>
      <c r="D538" s="1" t="s">
        <v>2789</v>
      </c>
      <c r="E538" s="1"/>
      <c r="F538">
        <v>6.4</v>
      </c>
      <c r="I538" s="2" t="s">
        <v>1092</v>
      </c>
      <c r="J538" s="2" t="s">
        <v>1302</v>
      </c>
      <c r="L538" t="s">
        <v>2132</v>
      </c>
    </row>
    <row r="539" spans="1:12" ht="25.5">
      <c r="A539">
        <f t="shared" si="119"/>
        <v>537</v>
      </c>
      <c r="B539" t="s">
        <v>2487</v>
      </c>
      <c r="C539" t="s">
        <v>2482</v>
      </c>
      <c r="D539" s="1" t="s">
        <v>2897</v>
      </c>
      <c r="E539" s="1"/>
      <c r="F539">
        <v>9.7</v>
      </c>
      <c r="I539" s="2" t="s">
        <v>1303</v>
      </c>
      <c r="J539" s="2" t="s">
        <v>1304</v>
      </c>
      <c r="L539" t="s">
        <v>2143</v>
      </c>
    </row>
    <row r="540" spans="1:12" ht="25.5">
      <c r="A540">
        <f t="shared" si="119"/>
        <v>538</v>
      </c>
      <c r="B540" t="s">
        <v>2489</v>
      </c>
      <c r="C540" t="s">
        <v>2488</v>
      </c>
      <c r="D540" s="1" t="s">
        <v>2495</v>
      </c>
      <c r="E540" s="1" t="s">
        <v>2490</v>
      </c>
      <c r="F540">
        <v>6.4</v>
      </c>
      <c r="G540" s="17">
        <v>33600</v>
      </c>
      <c r="I540" s="2" t="s">
        <v>1305</v>
      </c>
      <c r="J540" s="2" t="s">
        <v>1306</v>
      </c>
      <c r="L540" t="s">
        <v>2168</v>
      </c>
    </row>
    <row r="541" spans="1:12" ht="12.75">
      <c r="A541">
        <f t="shared" si="119"/>
        <v>539</v>
      </c>
      <c r="B541" t="s">
        <v>2491</v>
      </c>
      <c r="C541" t="s">
        <v>2488</v>
      </c>
      <c r="D541" s="1" t="s">
        <v>2192</v>
      </c>
      <c r="E541" s="1"/>
      <c r="F541">
        <v>11.2</v>
      </c>
      <c r="I541" s="2" t="s">
        <v>1307</v>
      </c>
      <c r="J541" s="2" t="s">
        <v>1308</v>
      </c>
      <c r="L541" t="s">
        <v>2213</v>
      </c>
    </row>
    <row r="542" spans="1:12" ht="12.75">
      <c r="A542">
        <f t="shared" si="119"/>
        <v>540</v>
      </c>
      <c r="B542" t="s">
        <v>2492</v>
      </c>
      <c r="C542" t="s">
        <v>2488</v>
      </c>
      <c r="D542" s="1" t="s">
        <v>2192</v>
      </c>
      <c r="E542" s="1"/>
      <c r="F542">
        <v>10.1</v>
      </c>
      <c r="I542" s="2" t="s">
        <v>1309</v>
      </c>
      <c r="J542" s="2" t="s">
        <v>1310</v>
      </c>
      <c r="L542" t="s">
        <v>2143</v>
      </c>
    </row>
    <row r="543" spans="1:12" ht="12.75">
      <c r="A543">
        <f t="shared" si="119"/>
        <v>541</v>
      </c>
      <c r="B543" t="s">
        <v>2493</v>
      </c>
      <c r="C543" t="s">
        <v>2488</v>
      </c>
      <c r="D543" s="1" t="s">
        <v>2192</v>
      </c>
      <c r="E543" s="1"/>
      <c r="F543">
        <v>9.5</v>
      </c>
      <c r="G543" s="17">
        <v>46000000</v>
      </c>
      <c r="I543" s="2" t="s">
        <v>1311</v>
      </c>
      <c r="J543" s="2" t="s">
        <v>1312</v>
      </c>
      <c r="L543" t="s">
        <v>2099</v>
      </c>
    </row>
    <row r="544" spans="1:12" ht="12.75">
      <c r="A544">
        <f t="shared" si="119"/>
        <v>542</v>
      </c>
      <c r="B544" t="s">
        <v>2494</v>
      </c>
      <c r="C544" t="s">
        <v>2488</v>
      </c>
      <c r="D544" s="1" t="s">
        <v>2496</v>
      </c>
      <c r="E544" s="1"/>
      <c r="F544">
        <v>10.9</v>
      </c>
      <c r="G544" s="17">
        <v>10500000</v>
      </c>
      <c r="I544" s="2" t="s">
        <v>1313</v>
      </c>
      <c r="J544" s="2" t="s">
        <v>1314</v>
      </c>
      <c r="L544" t="s">
        <v>2143</v>
      </c>
    </row>
    <row r="545" spans="1:12" ht="25.5">
      <c r="A545">
        <f t="shared" si="119"/>
        <v>543</v>
      </c>
      <c r="B545" t="s">
        <v>2497</v>
      </c>
      <c r="C545" t="s">
        <v>2440</v>
      </c>
      <c r="D545" s="1" t="s">
        <v>2498</v>
      </c>
      <c r="E545" s="1" t="s">
        <v>2499</v>
      </c>
      <c r="F545">
        <v>11</v>
      </c>
      <c r="G545" s="17">
        <v>3400</v>
      </c>
      <c r="I545" s="2" t="s">
        <v>1315</v>
      </c>
      <c r="J545" s="2" t="s">
        <v>1316</v>
      </c>
      <c r="L545" t="s">
        <v>2500</v>
      </c>
    </row>
    <row r="546" spans="1:12" ht="25.5">
      <c r="A546">
        <f t="shared" si="119"/>
        <v>544</v>
      </c>
      <c r="B546" t="s">
        <v>2501</v>
      </c>
      <c r="C546" t="s">
        <v>2440</v>
      </c>
      <c r="D546" s="1" t="s">
        <v>2502</v>
      </c>
      <c r="E546" s="1" t="s">
        <v>2505</v>
      </c>
      <c r="F546">
        <v>5.3</v>
      </c>
      <c r="G546" s="17">
        <v>7100</v>
      </c>
      <c r="I546" s="2" t="s">
        <v>1317</v>
      </c>
      <c r="J546" s="2" t="s">
        <v>1318</v>
      </c>
      <c r="L546" t="s">
        <v>2839</v>
      </c>
    </row>
    <row r="547" spans="1:12" ht="25.5">
      <c r="A547">
        <f t="shared" si="119"/>
        <v>545</v>
      </c>
      <c r="B547" t="s">
        <v>2503</v>
      </c>
      <c r="C547" t="s">
        <v>2440</v>
      </c>
      <c r="D547" s="1" t="s">
        <v>2504</v>
      </c>
      <c r="E547" s="1" t="s">
        <v>2505</v>
      </c>
      <c r="F547">
        <v>6.1</v>
      </c>
      <c r="G547" s="17">
        <v>7400</v>
      </c>
      <c r="I547" s="2" t="s">
        <v>1072</v>
      </c>
      <c r="J547" s="2" t="s">
        <v>1319</v>
      </c>
      <c r="L547" t="s">
        <v>2839</v>
      </c>
    </row>
    <row r="548" spans="1:12" ht="12.75">
      <c r="A548">
        <f t="shared" si="119"/>
        <v>546</v>
      </c>
      <c r="B548" t="s">
        <v>2506</v>
      </c>
      <c r="C548" t="s">
        <v>2440</v>
      </c>
      <c r="D548" s="1" t="s">
        <v>2496</v>
      </c>
      <c r="E548" s="1"/>
      <c r="F548">
        <v>9.4</v>
      </c>
      <c r="I548" s="2" t="s">
        <v>1320</v>
      </c>
      <c r="J548" s="2" t="s">
        <v>1321</v>
      </c>
      <c r="L548" t="s">
        <v>2507</v>
      </c>
    </row>
    <row r="549" spans="1:12" ht="25.5">
      <c r="A549">
        <f t="shared" si="119"/>
        <v>547</v>
      </c>
      <c r="B549" t="s">
        <v>2508</v>
      </c>
      <c r="C549" t="s">
        <v>2440</v>
      </c>
      <c r="D549" s="1" t="s">
        <v>2510</v>
      </c>
      <c r="E549" s="1" t="s">
        <v>2509</v>
      </c>
      <c r="F549">
        <v>5.2</v>
      </c>
      <c r="G549" s="17">
        <v>1400</v>
      </c>
      <c r="I549" s="2" t="s">
        <v>1322</v>
      </c>
      <c r="J549" s="2" t="s">
        <v>1323</v>
      </c>
      <c r="L549" t="s">
        <v>2180</v>
      </c>
    </row>
    <row r="550" spans="1:12" ht="25.5">
      <c r="A550">
        <f t="shared" si="119"/>
        <v>548</v>
      </c>
      <c r="B550" t="s">
        <v>2511</v>
      </c>
      <c r="C550" t="s">
        <v>2440</v>
      </c>
      <c r="D550" s="1" t="s">
        <v>2512</v>
      </c>
      <c r="E550" s="1"/>
      <c r="F550">
        <v>8.4</v>
      </c>
      <c r="I550" s="2" t="s">
        <v>1324</v>
      </c>
      <c r="J550" s="2" t="s">
        <v>1325</v>
      </c>
      <c r="L550" t="s">
        <v>2099</v>
      </c>
    </row>
    <row r="551" spans="1:12" ht="25.5">
      <c r="A551">
        <f t="shared" si="119"/>
        <v>549</v>
      </c>
      <c r="B551" t="s">
        <v>2513</v>
      </c>
      <c r="C551" t="s">
        <v>2440</v>
      </c>
      <c r="D551" s="1" t="s">
        <v>2514</v>
      </c>
      <c r="E551" s="1"/>
      <c r="F551">
        <v>6.7</v>
      </c>
      <c r="I551" s="2" t="s">
        <v>1326</v>
      </c>
      <c r="J551" s="2" t="s">
        <v>1327</v>
      </c>
      <c r="L551" t="s">
        <v>2144</v>
      </c>
    </row>
    <row r="552" spans="1:12" ht="25.5">
      <c r="A552">
        <f t="shared" si="119"/>
        <v>550</v>
      </c>
      <c r="B552" t="s">
        <v>2515</v>
      </c>
      <c r="C552" t="s">
        <v>2440</v>
      </c>
      <c r="D552" s="1" t="s">
        <v>2518</v>
      </c>
      <c r="E552" s="1"/>
      <c r="F552">
        <v>8.4</v>
      </c>
      <c r="I552" s="2" t="s">
        <v>1328</v>
      </c>
      <c r="J552" s="2" t="s">
        <v>1329</v>
      </c>
      <c r="L552" t="s">
        <v>76</v>
      </c>
    </row>
    <row r="553" spans="1:12" ht="25.5">
      <c r="A553">
        <f t="shared" si="119"/>
        <v>551</v>
      </c>
      <c r="B553" t="s">
        <v>2516</v>
      </c>
      <c r="C553" t="s">
        <v>2440</v>
      </c>
      <c r="D553" s="1" t="s">
        <v>2682</v>
      </c>
      <c r="E553" s="1" t="s">
        <v>2519</v>
      </c>
      <c r="F553">
        <v>5</v>
      </c>
      <c r="G553" s="17">
        <v>1000</v>
      </c>
      <c r="I553" s="2" t="s">
        <v>1330</v>
      </c>
      <c r="J553" s="2" t="s">
        <v>1331</v>
      </c>
      <c r="L553" t="s">
        <v>2520</v>
      </c>
    </row>
    <row r="554" spans="1:12" ht="25.5">
      <c r="A554">
        <f t="shared" si="119"/>
        <v>552</v>
      </c>
      <c r="B554" t="s">
        <v>2517</v>
      </c>
      <c r="C554" t="s">
        <v>2440</v>
      </c>
      <c r="D554" s="1" t="s">
        <v>2514</v>
      </c>
      <c r="E554" s="1"/>
      <c r="F554">
        <v>6.4</v>
      </c>
      <c r="I554" s="2" t="s">
        <v>1332</v>
      </c>
      <c r="J554" s="2" t="s">
        <v>1333</v>
      </c>
      <c r="L554" t="s">
        <v>2895</v>
      </c>
    </row>
    <row r="555" spans="1:12" ht="25.5">
      <c r="A555">
        <f t="shared" si="119"/>
        <v>553</v>
      </c>
      <c r="B555" t="s">
        <v>2522</v>
      </c>
      <c r="C555" t="s">
        <v>2521</v>
      </c>
      <c r="D555" s="1" t="s">
        <v>2523</v>
      </c>
      <c r="E555" s="1"/>
      <c r="F555">
        <v>11</v>
      </c>
      <c r="I555" s="2" t="s">
        <v>1334</v>
      </c>
      <c r="J555" s="2" t="s">
        <v>1335</v>
      </c>
      <c r="L555" t="s">
        <v>2528</v>
      </c>
    </row>
    <row r="556" spans="1:12" ht="12.75">
      <c r="A556">
        <f t="shared" si="119"/>
        <v>554</v>
      </c>
      <c r="B556" t="s">
        <v>2525</v>
      </c>
      <c r="C556" t="s">
        <v>2524</v>
      </c>
      <c r="D556" s="1" t="s">
        <v>2527</v>
      </c>
      <c r="E556" s="1" t="s">
        <v>2526</v>
      </c>
      <c r="F556">
        <v>9.4</v>
      </c>
      <c r="G556" s="17">
        <v>35000000</v>
      </c>
      <c r="I556" s="2" t="s">
        <v>1336</v>
      </c>
      <c r="J556" s="2" t="s">
        <v>1337</v>
      </c>
      <c r="L556" t="s">
        <v>2099</v>
      </c>
    </row>
    <row r="557" spans="1:12" ht="25.5">
      <c r="A557">
        <f t="shared" si="119"/>
        <v>555</v>
      </c>
      <c r="B557" t="s">
        <v>2530</v>
      </c>
      <c r="C557" t="s">
        <v>2529</v>
      </c>
      <c r="D557" s="1" t="s">
        <v>2532</v>
      </c>
      <c r="E557" s="1" t="s">
        <v>2531</v>
      </c>
      <c r="F557">
        <v>5.7</v>
      </c>
      <c r="G557" s="17">
        <v>3000000</v>
      </c>
      <c r="I557" s="2" t="s">
        <v>1338</v>
      </c>
      <c r="J557" s="2" t="s">
        <v>1339</v>
      </c>
      <c r="L557" t="s">
        <v>2533</v>
      </c>
    </row>
    <row r="558" spans="1:12" ht="38.25">
      <c r="A558">
        <f t="shared" si="119"/>
        <v>556</v>
      </c>
      <c r="B558" t="s">
        <v>2535</v>
      </c>
      <c r="C558" t="s">
        <v>2534</v>
      </c>
      <c r="D558" s="1" t="s">
        <v>2536</v>
      </c>
      <c r="E558" s="1" t="s">
        <v>2537</v>
      </c>
      <c r="F558">
        <v>3.1</v>
      </c>
      <c r="G558" s="17">
        <v>580</v>
      </c>
      <c r="I558" s="2" t="s">
        <v>1340</v>
      </c>
      <c r="J558" s="2" t="s">
        <v>1341</v>
      </c>
      <c r="L558" t="s">
        <v>2538</v>
      </c>
    </row>
    <row r="559" spans="1:12" ht="25.5">
      <c r="A559">
        <f t="shared" si="119"/>
        <v>557</v>
      </c>
      <c r="B559" t="s">
        <v>2539</v>
      </c>
      <c r="C559" t="s">
        <v>2534</v>
      </c>
      <c r="D559" s="1" t="s">
        <v>2512</v>
      </c>
      <c r="E559" s="1" t="s">
        <v>2540</v>
      </c>
      <c r="F559">
        <v>6.9</v>
      </c>
      <c r="G559" s="17">
        <v>2700</v>
      </c>
      <c r="I559" s="2" t="s">
        <v>1342</v>
      </c>
      <c r="J559" s="2" t="s">
        <v>1343</v>
      </c>
      <c r="L559" t="s">
        <v>2839</v>
      </c>
    </row>
    <row r="560" spans="1:12" ht="38.25">
      <c r="A560">
        <f t="shared" si="119"/>
        <v>558</v>
      </c>
      <c r="B560" t="s">
        <v>2542</v>
      </c>
      <c r="C560" t="s">
        <v>2541</v>
      </c>
      <c r="D560" s="1" t="s">
        <v>2543</v>
      </c>
      <c r="E560" s="1"/>
      <c r="F560">
        <v>8.6</v>
      </c>
      <c r="G560" s="17">
        <v>8600</v>
      </c>
      <c r="I560" s="2" t="s">
        <v>1344</v>
      </c>
      <c r="J560" s="2" t="s">
        <v>1345</v>
      </c>
      <c r="L560" t="s">
        <v>2137</v>
      </c>
    </row>
    <row r="561" spans="1:12" ht="25.5">
      <c r="A561">
        <f t="shared" si="119"/>
        <v>559</v>
      </c>
      <c r="B561" t="s">
        <v>2544</v>
      </c>
      <c r="C561" t="s">
        <v>2541</v>
      </c>
      <c r="D561" s="1" t="s">
        <v>2546</v>
      </c>
      <c r="E561" s="1" t="s">
        <v>2545</v>
      </c>
      <c r="F561">
        <v>4.5</v>
      </c>
      <c r="G561" s="17">
        <v>2300</v>
      </c>
      <c r="I561" s="2" t="s">
        <v>1346</v>
      </c>
      <c r="J561" s="2" t="s">
        <v>1347</v>
      </c>
      <c r="L561" t="s">
        <v>2547</v>
      </c>
    </row>
    <row r="562" spans="1:12" ht="25.5">
      <c r="A562">
        <f t="shared" si="119"/>
        <v>560</v>
      </c>
      <c r="B562" t="s">
        <v>2548</v>
      </c>
      <c r="C562" t="s">
        <v>2541</v>
      </c>
      <c r="D562" s="1" t="s">
        <v>2546</v>
      </c>
      <c r="E562" s="1"/>
      <c r="F562">
        <v>7.2</v>
      </c>
      <c r="G562" s="17">
        <v>6100</v>
      </c>
      <c r="I562" s="2" t="s">
        <v>1348</v>
      </c>
      <c r="J562" s="2" t="s">
        <v>1349</v>
      </c>
      <c r="L562" t="s">
        <v>2137</v>
      </c>
    </row>
    <row r="563" spans="1:12" ht="25.5">
      <c r="A563">
        <f t="shared" si="119"/>
        <v>561</v>
      </c>
      <c r="B563" t="s">
        <v>2549</v>
      </c>
      <c r="C563" t="s">
        <v>2541</v>
      </c>
      <c r="D563" s="1" t="s">
        <v>2550</v>
      </c>
      <c r="E563" s="1"/>
      <c r="F563">
        <v>4.1</v>
      </c>
      <c r="G563" s="17">
        <v>5000</v>
      </c>
      <c r="I563" s="2" t="s">
        <v>1350</v>
      </c>
      <c r="J563" s="2" t="s">
        <v>1351</v>
      </c>
      <c r="L563" t="s">
        <v>2190</v>
      </c>
    </row>
    <row r="564" spans="1:12" ht="12.75">
      <c r="A564">
        <f t="shared" si="119"/>
        <v>562</v>
      </c>
      <c r="B564" t="s">
        <v>1875</v>
      </c>
      <c r="C564" t="s">
        <v>1874</v>
      </c>
      <c r="D564" s="1" t="s">
        <v>1876</v>
      </c>
      <c r="E564" s="1" t="s">
        <v>1877</v>
      </c>
      <c r="F564">
        <v>10</v>
      </c>
      <c r="G564" s="17">
        <v>2180</v>
      </c>
      <c r="I564" s="2" t="s">
        <v>1352</v>
      </c>
      <c r="J564" s="2" t="s">
        <v>1353</v>
      </c>
      <c r="L564" t="s">
        <v>2839</v>
      </c>
    </row>
    <row r="565" spans="1:12" ht="25.5">
      <c r="A565">
        <f t="shared" si="119"/>
        <v>563</v>
      </c>
      <c r="B565" t="s">
        <v>1878</v>
      </c>
      <c r="C565" t="s">
        <v>1874</v>
      </c>
      <c r="D565" s="1" t="s">
        <v>1879</v>
      </c>
      <c r="E565" s="1"/>
      <c r="F565">
        <v>7.7</v>
      </c>
      <c r="G565" s="17">
        <v>4400</v>
      </c>
      <c r="I565" s="2" t="s">
        <v>1354</v>
      </c>
      <c r="J565" s="2" t="s">
        <v>1355</v>
      </c>
      <c r="L565" t="s">
        <v>2134</v>
      </c>
    </row>
    <row r="566" spans="1:12" ht="25.5">
      <c r="A566">
        <f t="shared" si="119"/>
        <v>564</v>
      </c>
      <c r="B566" t="s">
        <v>1880</v>
      </c>
      <c r="C566" t="s">
        <v>1874</v>
      </c>
      <c r="D566" s="1" t="s">
        <v>2789</v>
      </c>
      <c r="E566" s="1"/>
      <c r="F566">
        <v>7</v>
      </c>
      <c r="I566" s="2" t="s">
        <v>1356</v>
      </c>
      <c r="J566" s="2" t="s">
        <v>1357</v>
      </c>
      <c r="L566" t="s">
        <v>2185</v>
      </c>
    </row>
    <row r="567" spans="1:12" ht="25.5">
      <c r="A567">
        <f t="shared" si="119"/>
        <v>565</v>
      </c>
      <c r="B567" t="s">
        <v>1881</v>
      </c>
      <c r="C567" t="s">
        <v>1874</v>
      </c>
      <c r="D567" s="1" t="s">
        <v>2417</v>
      </c>
      <c r="E567" s="1"/>
      <c r="F567">
        <v>7.5</v>
      </c>
      <c r="G567" s="17">
        <v>13000</v>
      </c>
      <c r="I567" s="2" t="s">
        <v>1358</v>
      </c>
      <c r="J567" s="2" t="s">
        <v>1359</v>
      </c>
      <c r="L567" t="s">
        <v>2193</v>
      </c>
    </row>
    <row r="568" spans="1:12" ht="25.5">
      <c r="A568">
        <f t="shared" si="119"/>
        <v>566</v>
      </c>
      <c r="B568" t="s">
        <v>1882</v>
      </c>
      <c r="C568" t="s">
        <v>1874</v>
      </c>
      <c r="D568" s="1" t="s">
        <v>2689</v>
      </c>
      <c r="E568" s="1"/>
      <c r="F568">
        <v>8.2</v>
      </c>
      <c r="G568" s="17">
        <v>4500</v>
      </c>
      <c r="I568" s="2" t="s">
        <v>1360</v>
      </c>
      <c r="J568" s="2" t="s">
        <v>1361</v>
      </c>
      <c r="L568" t="s">
        <v>2134</v>
      </c>
    </row>
    <row r="569" spans="1:12" ht="25.5">
      <c r="A569">
        <f t="shared" si="119"/>
        <v>567</v>
      </c>
      <c r="B569" t="s">
        <v>1883</v>
      </c>
      <c r="C569" t="s">
        <v>1874</v>
      </c>
      <c r="D569" s="1" t="s">
        <v>1885</v>
      </c>
      <c r="E569" s="1" t="s">
        <v>1884</v>
      </c>
      <c r="F569">
        <v>6.4</v>
      </c>
      <c r="G569" s="17">
        <v>4200</v>
      </c>
      <c r="I569" s="2" t="s">
        <v>1362</v>
      </c>
      <c r="J569" s="2" t="s">
        <v>1363</v>
      </c>
      <c r="L569" t="s">
        <v>2132</v>
      </c>
    </row>
    <row r="570" spans="1:12" ht="25.5">
      <c r="A570">
        <f t="shared" si="119"/>
        <v>568</v>
      </c>
      <c r="B570" t="s">
        <v>1886</v>
      </c>
      <c r="C570" t="s">
        <v>1874</v>
      </c>
      <c r="D570" s="1" t="s">
        <v>2417</v>
      </c>
      <c r="E570" s="1" t="s">
        <v>1887</v>
      </c>
      <c r="F570">
        <v>6</v>
      </c>
      <c r="G570" s="17">
        <v>4100</v>
      </c>
      <c r="I570" s="2" t="s">
        <v>1364</v>
      </c>
      <c r="J570" s="2" t="s">
        <v>1365</v>
      </c>
      <c r="L570" t="s">
        <v>2168</v>
      </c>
    </row>
    <row r="571" spans="1:12" ht="25.5">
      <c r="A571">
        <f t="shared" si="119"/>
        <v>569</v>
      </c>
      <c r="B571" t="s">
        <v>1888</v>
      </c>
      <c r="C571" t="s">
        <v>1874</v>
      </c>
      <c r="D571" s="1" t="s">
        <v>2689</v>
      </c>
      <c r="E571" s="1"/>
      <c r="F571">
        <v>5.4</v>
      </c>
      <c r="G571" s="17">
        <v>1600</v>
      </c>
      <c r="I571" s="2" t="s">
        <v>1366</v>
      </c>
      <c r="J571" s="2" t="s">
        <v>1367</v>
      </c>
      <c r="L571" t="s">
        <v>3057</v>
      </c>
    </row>
    <row r="572" spans="1:12" ht="25.5">
      <c r="A572">
        <f t="shared" si="119"/>
        <v>570</v>
      </c>
      <c r="B572" t="s">
        <v>1889</v>
      </c>
      <c r="C572" t="s">
        <v>1874</v>
      </c>
      <c r="D572" s="1" t="s">
        <v>1891</v>
      </c>
      <c r="E572" s="1" t="s">
        <v>1890</v>
      </c>
      <c r="F572">
        <v>5.6</v>
      </c>
      <c r="G572" s="17">
        <v>4300</v>
      </c>
      <c r="I572" s="2" t="s">
        <v>1368</v>
      </c>
      <c r="J572" s="2" t="s">
        <v>1369</v>
      </c>
      <c r="L572" t="s">
        <v>2895</v>
      </c>
    </row>
    <row r="573" spans="1:12" ht="12.75">
      <c r="A573">
        <f t="shared" si="119"/>
        <v>571</v>
      </c>
      <c r="B573" t="s">
        <v>1893</v>
      </c>
      <c r="C573" t="s">
        <v>1892</v>
      </c>
      <c r="D573" s="1" t="s">
        <v>1896</v>
      </c>
      <c r="E573" s="1"/>
      <c r="F573">
        <v>10.8</v>
      </c>
      <c r="G573" s="17">
        <v>58000000</v>
      </c>
      <c r="I573" s="2" t="s">
        <v>1370</v>
      </c>
      <c r="J573" s="2" t="s">
        <v>1371</v>
      </c>
      <c r="L573" t="s">
        <v>1894</v>
      </c>
    </row>
    <row r="574" spans="1:12" ht="12.75">
      <c r="A574">
        <f t="shared" si="119"/>
        <v>572</v>
      </c>
      <c r="B574" t="s">
        <v>1895</v>
      </c>
      <c r="C574" t="s">
        <v>1892</v>
      </c>
      <c r="D574" s="1" t="s">
        <v>1897</v>
      </c>
      <c r="E574" s="1"/>
      <c r="F574">
        <v>9.9</v>
      </c>
      <c r="G574" s="17">
        <v>70000000</v>
      </c>
      <c r="I574" s="2" t="s">
        <v>1372</v>
      </c>
      <c r="J574" s="2" t="s">
        <v>1373</v>
      </c>
      <c r="L574" t="s">
        <v>79</v>
      </c>
    </row>
    <row r="575" spans="1:12" ht="12.75">
      <c r="A575">
        <f t="shared" si="119"/>
        <v>573</v>
      </c>
      <c r="B575" t="s">
        <v>565</v>
      </c>
      <c r="C575" t="s">
        <v>1892</v>
      </c>
      <c r="D575" s="1" t="s">
        <v>1897</v>
      </c>
      <c r="E575" s="1"/>
      <c r="F575">
        <v>10.4</v>
      </c>
      <c r="I575" s="2" t="s">
        <v>1374</v>
      </c>
      <c r="J575" s="2" t="s">
        <v>1375</v>
      </c>
      <c r="L575" t="s">
        <v>2230</v>
      </c>
    </row>
    <row r="576" spans="1:12" ht="12.75">
      <c r="A576">
        <f t="shared" si="119"/>
        <v>574</v>
      </c>
      <c r="B576" t="s">
        <v>566</v>
      </c>
      <c r="C576" t="s">
        <v>1892</v>
      </c>
      <c r="D576" s="1" t="s">
        <v>1897</v>
      </c>
      <c r="E576" s="1"/>
      <c r="F576">
        <v>10.3</v>
      </c>
      <c r="I576" s="2" t="s">
        <v>1376</v>
      </c>
      <c r="J576" s="2" t="s">
        <v>1377</v>
      </c>
      <c r="L576" t="s">
        <v>2143</v>
      </c>
    </row>
    <row r="577" spans="1:12" ht="12.75">
      <c r="A577">
        <f t="shared" si="119"/>
        <v>575</v>
      </c>
      <c r="B577" t="s">
        <v>567</v>
      </c>
      <c r="C577" t="s">
        <v>1892</v>
      </c>
      <c r="D577" s="1" t="s">
        <v>568</v>
      </c>
      <c r="E577" s="1"/>
      <c r="F577">
        <v>10.4</v>
      </c>
      <c r="G577" s="17">
        <v>2200</v>
      </c>
      <c r="I577" s="2" t="s">
        <v>1378</v>
      </c>
      <c r="J577" s="2" t="s">
        <v>1379</v>
      </c>
      <c r="L577" t="s">
        <v>569</v>
      </c>
    </row>
    <row r="578" spans="1:12" ht="38.25">
      <c r="A578">
        <f t="shared" si="119"/>
        <v>576</v>
      </c>
      <c r="B578" t="s">
        <v>570</v>
      </c>
      <c r="C578" t="s">
        <v>2456</v>
      </c>
      <c r="D578" s="1" t="s">
        <v>571</v>
      </c>
      <c r="E578" s="1"/>
      <c r="F578">
        <v>8.4</v>
      </c>
      <c r="G578" s="17">
        <v>6600</v>
      </c>
      <c r="I578" s="2" t="s">
        <v>1380</v>
      </c>
      <c r="J578" s="2" t="s">
        <v>1381</v>
      </c>
      <c r="L578" t="s">
        <v>2134</v>
      </c>
    </row>
    <row r="579" spans="1:12" ht="38.25">
      <c r="A579">
        <f aca="true" t="shared" si="120" ref="A579:A642">A578+1</f>
        <v>577</v>
      </c>
      <c r="B579" t="s">
        <v>572</v>
      </c>
      <c r="C579" t="s">
        <v>2456</v>
      </c>
      <c r="D579" s="1" t="s">
        <v>574</v>
      </c>
      <c r="E579" s="1" t="s">
        <v>573</v>
      </c>
      <c r="F579">
        <v>5.1</v>
      </c>
      <c r="G579" s="17">
        <v>2200</v>
      </c>
      <c r="I579" s="2" t="s">
        <v>1382</v>
      </c>
      <c r="J579" s="2" t="s">
        <v>1383</v>
      </c>
      <c r="L579" t="s">
        <v>2860</v>
      </c>
    </row>
    <row r="580" spans="1:12" ht="25.5">
      <c r="A580">
        <f t="shared" si="120"/>
        <v>578</v>
      </c>
      <c r="B580" t="s">
        <v>575</v>
      </c>
      <c r="C580" t="s">
        <v>2456</v>
      </c>
      <c r="D580" s="1" t="s">
        <v>576</v>
      </c>
      <c r="E580" s="1"/>
      <c r="F580">
        <v>8.6</v>
      </c>
      <c r="G580" s="17">
        <v>16000</v>
      </c>
      <c r="I580" s="2" t="s">
        <v>1384</v>
      </c>
      <c r="J580" s="2" t="s">
        <v>1385</v>
      </c>
      <c r="L580" t="s">
        <v>2182</v>
      </c>
    </row>
    <row r="581" spans="1:12" ht="12.75">
      <c r="A581">
        <f t="shared" si="120"/>
        <v>579</v>
      </c>
      <c r="B581" t="s">
        <v>577</v>
      </c>
      <c r="C581" t="s">
        <v>2456</v>
      </c>
      <c r="D581" s="1" t="s">
        <v>568</v>
      </c>
      <c r="E581" s="1" t="s">
        <v>578</v>
      </c>
      <c r="F581">
        <v>8.6</v>
      </c>
      <c r="G581" s="17">
        <v>1400</v>
      </c>
      <c r="I581" s="2" t="s">
        <v>1386</v>
      </c>
      <c r="J581" s="2" t="s">
        <v>1387</v>
      </c>
      <c r="L581" t="s">
        <v>579</v>
      </c>
    </row>
    <row r="582" spans="1:12" ht="12.75">
      <c r="A582">
        <f t="shared" si="120"/>
        <v>580</v>
      </c>
      <c r="B582" t="s">
        <v>581</v>
      </c>
      <c r="C582" t="s">
        <v>580</v>
      </c>
      <c r="D582" s="1" t="s">
        <v>583</v>
      </c>
      <c r="E582" s="1" t="s">
        <v>582</v>
      </c>
      <c r="F582">
        <v>8.4</v>
      </c>
      <c r="G582" s="17">
        <v>43000</v>
      </c>
      <c r="I582" s="2" t="s">
        <v>1388</v>
      </c>
      <c r="J582" s="2" t="s">
        <v>1389</v>
      </c>
      <c r="L582" t="s">
        <v>75</v>
      </c>
    </row>
    <row r="583" spans="1:12" ht="25.5">
      <c r="A583">
        <f t="shared" si="120"/>
        <v>581</v>
      </c>
      <c r="B583" t="s">
        <v>584</v>
      </c>
      <c r="C583" t="s">
        <v>580</v>
      </c>
      <c r="D583" s="1" t="s">
        <v>585</v>
      </c>
      <c r="E583" s="1"/>
      <c r="F583">
        <v>7</v>
      </c>
      <c r="I583" s="2" t="s">
        <v>1390</v>
      </c>
      <c r="J583" s="2" t="s">
        <v>1391</v>
      </c>
      <c r="L583" t="s">
        <v>2143</v>
      </c>
    </row>
    <row r="584" spans="1:12" ht="12.75">
      <c r="A584">
        <f t="shared" si="120"/>
        <v>582</v>
      </c>
      <c r="B584" t="s">
        <v>587</v>
      </c>
      <c r="C584" t="s">
        <v>586</v>
      </c>
      <c r="D584" s="1" t="s">
        <v>588</v>
      </c>
      <c r="E584" s="1"/>
      <c r="F584">
        <v>9.8</v>
      </c>
      <c r="G584" s="17">
        <v>16000000</v>
      </c>
      <c r="I584" s="2" t="s">
        <v>1392</v>
      </c>
      <c r="J584" s="2" t="s">
        <v>1393</v>
      </c>
      <c r="L584" t="s">
        <v>589</v>
      </c>
    </row>
    <row r="585" spans="1:12" ht="12.75">
      <c r="A585">
        <f t="shared" si="120"/>
        <v>583</v>
      </c>
      <c r="B585" t="s">
        <v>590</v>
      </c>
      <c r="C585" t="s">
        <v>586</v>
      </c>
      <c r="D585" s="1" t="s">
        <v>2158</v>
      </c>
      <c r="E585" s="1"/>
      <c r="F585">
        <v>10.4</v>
      </c>
      <c r="G585" s="17">
        <v>295000</v>
      </c>
      <c r="I585" s="2" t="s">
        <v>1394</v>
      </c>
      <c r="J585" s="2" t="s">
        <v>1395</v>
      </c>
      <c r="L585" t="s">
        <v>591</v>
      </c>
    </row>
    <row r="586" spans="1:12" ht="38.25">
      <c r="A586">
        <f t="shared" si="120"/>
        <v>584</v>
      </c>
      <c r="B586" t="s">
        <v>592</v>
      </c>
      <c r="C586" t="s">
        <v>2446</v>
      </c>
      <c r="D586" s="1" t="s">
        <v>639</v>
      </c>
      <c r="E586" s="1" t="s">
        <v>593</v>
      </c>
      <c r="F586">
        <v>11</v>
      </c>
      <c r="G586" s="17">
        <v>1600</v>
      </c>
      <c r="I586" s="2" t="s">
        <v>1396</v>
      </c>
      <c r="J586" s="2" t="s">
        <v>1397</v>
      </c>
      <c r="L586" t="s">
        <v>2185</v>
      </c>
    </row>
    <row r="587" spans="1:12" ht="38.25">
      <c r="A587">
        <f t="shared" si="120"/>
        <v>585</v>
      </c>
      <c r="B587" t="s">
        <v>594</v>
      </c>
      <c r="C587" t="s">
        <v>2446</v>
      </c>
      <c r="D587" s="1" t="s">
        <v>640</v>
      </c>
      <c r="E587" s="1" t="s">
        <v>595</v>
      </c>
      <c r="F587">
        <v>4</v>
      </c>
      <c r="G587" s="17">
        <v>1600</v>
      </c>
      <c r="I587" s="2" t="s">
        <v>1398</v>
      </c>
      <c r="J587" s="2" t="s">
        <v>1399</v>
      </c>
      <c r="L587" t="s">
        <v>596</v>
      </c>
    </row>
    <row r="588" spans="1:12" ht="25.5">
      <c r="A588">
        <f t="shared" si="120"/>
        <v>586</v>
      </c>
      <c r="B588" t="s">
        <v>597</v>
      </c>
      <c r="C588" t="s">
        <v>2446</v>
      </c>
      <c r="D588" s="1" t="s">
        <v>2682</v>
      </c>
      <c r="E588" s="1"/>
      <c r="F588">
        <v>7</v>
      </c>
      <c r="G588" s="17">
        <v>1500</v>
      </c>
      <c r="I588" s="2" t="s">
        <v>1398</v>
      </c>
      <c r="J588" s="2" t="s">
        <v>1400</v>
      </c>
      <c r="L588" t="s">
        <v>2173</v>
      </c>
    </row>
    <row r="589" spans="1:12" ht="25.5">
      <c r="A589">
        <f t="shared" si="120"/>
        <v>587</v>
      </c>
      <c r="B589" t="s">
        <v>598</v>
      </c>
      <c r="C589" t="s">
        <v>2446</v>
      </c>
      <c r="D589" s="1" t="s">
        <v>2897</v>
      </c>
      <c r="E589" s="1"/>
      <c r="F589">
        <v>4.2</v>
      </c>
      <c r="I589" s="2" t="s">
        <v>1401</v>
      </c>
      <c r="J589" s="2" t="s">
        <v>1402</v>
      </c>
      <c r="L589" t="s">
        <v>2485</v>
      </c>
    </row>
    <row r="590" spans="1:12" ht="25.5">
      <c r="A590">
        <f t="shared" si="120"/>
        <v>588</v>
      </c>
      <c r="B590" t="s">
        <v>599</v>
      </c>
      <c r="C590" t="s">
        <v>2446</v>
      </c>
      <c r="D590" s="1" t="s">
        <v>2682</v>
      </c>
      <c r="E590" s="1" t="s">
        <v>600</v>
      </c>
      <c r="F590">
        <v>8</v>
      </c>
      <c r="G590" s="17">
        <v>1600</v>
      </c>
      <c r="I590" s="2" t="s">
        <v>1403</v>
      </c>
      <c r="J590" s="2" t="s">
        <v>1404</v>
      </c>
      <c r="L590" t="s">
        <v>2190</v>
      </c>
    </row>
    <row r="591" spans="1:12" ht="25.5">
      <c r="A591">
        <f t="shared" si="120"/>
        <v>589</v>
      </c>
      <c r="B591" t="s">
        <v>602</v>
      </c>
      <c r="C591" t="s">
        <v>601</v>
      </c>
      <c r="D591" s="1" t="s">
        <v>604</v>
      </c>
      <c r="E591" s="1" t="s">
        <v>603</v>
      </c>
      <c r="F591">
        <v>4.4</v>
      </c>
      <c r="G591" s="17">
        <v>1700</v>
      </c>
      <c r="I591" s="2" t="s">
        <v>1405</v>
      </c>
      <c r="J591" s="2" t="s">
        <v>1406</v>
      </c>
      <c r="L591" t="s">
        <v>2839</v>
      </c>
    </row>
    <row r="592" spans="1:12" ht="25.5">
      <c r="A592">
        <f t="shared" si="120"/>
        <v>590</v>
      </c>
      <c r="B592" t="s">
        <v>605</v>
      </c>
      <c r="C592" t="s">
        <v>601</v>
      </c>
      <c r="D592" s="1" t="s">
        <v>2789</v>
      </c>
      <c r="E592" s="1"/>
      <c r="F592">
        <v>6.7</v>
      </c>
      <c r="G592" s="17">
        <v>2800</v>
      </c>
      <c r="I592" s="2" t="s">
        <v>1407</v>
      </c>
      <c r="J592" s="2" t="s">
        <v>1408</v>
      </c>
      <c r="L592" t="s">
        <v>2898</v>
      </c>
    </row>
    <row r="593" spans="1:12" ht="25.5">
      <c r="A593">
        <f t="shared" si="120"/>
        <v>591</v>
      </c>
      <c r="B593" t="s">
        <v>606</v>
      </c>
      <c r="C593" t="s">
        <v>601</v>
      </c>
      <c r="D593" s="1" t="s">
        <v>607</v>
      </c>
      <c r="E593" s="1"/>
      <c r="F593">
        <v>7.9</v>
      </c>
      <c r="G593" s="17">
        <v>8150</v>
      </c>
      <c r="I593" s="2" t="s">
        <v>1409</v>
      </c>
      <c r="J593" s="2" t="s">
        <v>1410</v>
      </c>
      <c r="L593" t="s">
        <v>2143</v>
      </c>
    </row>
    <row r="594" spans="1:12" ht="25.5">
      <c r="A594">
        <f t="shared" si="120"/>
        <v>592</v>
      </c>
      <c r="B594" t="s">
        <v>609</v>
      </c>
      <c r="C594" t="s">
        <v>601</v>
      </c>
      <c r="D594" s="1" t="s">
        <v>2789</v>
      </c>
      <c r="E594" s="1" t="s">
        <v>608</v>
      </c>
      <c r="F594">
        <v>6.1</v>
      </c>
      <c r="G594" s="17">
        <v>5400</v>
      </c>
      <c r="I594" s="2" t="s">
        <v>1411</v>
      </c>
      <c r="J594" s="2" t="s">
        <v>1412</v>
      </c>
      <c r="L594" t="s">
        <v>11</v>
      </c>
    </row>
    <row r="595" spans="1:12" ht="12.75">
      <c r="A595">
        <f t="shared" si="120"/>
        <v>593</v>
      </c>
      <c r="B595" t="s">
        <v>610</v>
      </c>
      <c r="C595" t="s">
        <v>601</v>
      </c>
      <c r="D595" s="1" t="s">
        <v>2188</v>
      </c>
      <c r="E595" s="1"/>
      <c r="F595">
        <v>11</v>
      </c>
      <c r="G595" s="17">
        <v>2900</v>
      </c>
      <c r="I595" s="2" t="s">
        <v>1413</v>
      </c>
      <c r="J595" s="2" t="s">
        <v>1414</v>
      </c>
      <c r="L595" t="s">
        <v>611</v>
      </c>
    </row>
    <row r="596" spans="1:12" ht="25.5">
      <c r="A596">
        <f t="shared" si="120"/>
        <v>594</v>
      </c>
      <c r="B596" t="s">
        <v>612</v>
      </c>
      <c r="C596" t="s">
        <v>601</v>
      </c>
      <c r="D596" s="1" t="s">
        <v>2790</v>
      </c>
      <c r="E596" s="1" t="s">
        <v>613</v>
      </c>
      <c r="F596">
        <v>6.2</v>
      </c>
      <c r="G596" s="17">
        <v>3600</v>
      </c>
      <c r="I596" s="2" t="s">
        <v>1415</v>
      </c>
      <c r="J596" s="2" t="s">
        <v>1416</v>
      </c>
      <c r="L596" t="s">
        <v>614</v>
      </c>
    </row>
    <row r="597" spans="1:12" ht="25.5">
      <c r="A597">
        <f t="shared" si="120"/>
        <v>595</v>
      </c>
      <c r="B597" t="s">
        <v>615</v>
      </c>
      <c r="C597" t="s">
        <v>601</v>
      </c>
      <c r="D597" s="1" t="s">
        <v>2789</v>
      </c>
      <c r="E597" s="1"/>
      <c r="F597">
        <v>2.8</v>
      </c>
      <c r="G597" s="17">
        <v>850</v>
      </c>
      <c r="I597" s="2" t="s">
        <v>1417</v>
      </c>
      <c r="J597" s="2" t="s">
        <v>1418</v>
      </c>
      <c r="L597" t="s">
        <v>2466</v>
      </c>
    </row>
    <row r="598" spans="1:12" ht="25.5">
      <c r="A598">
        <f t="shared" si="120"/>
        <v>596</v>
      </c>
      <c r="B598" t="s">
        <v>616</v>
      </c>
      <c r="C598" t="s">
        <v>601</v>
      </c>
      <c r="D598" s="1" t="s">
        <v>2791</v>
      </c>
      <c r="E598" s="1"/>
      <c r="F598">
        <v>5.8</v>
      </c>
      <c r="G598" s="17">
        <v>4200</v>
      </c>
      <c r="I598" s="2" t="s">
        <v>1419</v>
      </c>
      <c r="J598" s="2" t="s">
        <v>1420</v>
      </c>
      <c r="L598" t="s">
        <v>11</v>
      </c>
    </row>
    <row r="599" spans="1:12" ht="25.5">
      <c r="A599">
        <f t="shared" si="120"/>
        <v>597</v>
      </c>
      <c r="B599" t="s">
        <v>617</v>
      </c>
      <c r="C599" t="s">
        <v>601</v>
      </c>
      <c r="D599" s="1" t="s">
        <v>1891</v>
      </c>
      <c r="E599" s="1"/>
      <c r="F599">
        <v>6.5</v>
      </c>
      <c r="G599" s="17">
        <v>4200</v>
      </c>
      <c r="I599" s="2" t="s">
        <v>1421</v>
      </c>
      <c r="J599" s="2" t="s">
        <v>1422</v>
      </c>
      <c r="L599" t="s">
        <v>614</v>
      </c>
    </row>
    <row r="600" spans="1:12" ht="25.5">
      <c r="A600">
        <f t="shared" si="120"/>
        <v>598</v>
      </c>
      <c r="B600" t="s">
        <v>618</v>
      </c>
      <c r="C600" t="s">
        <v>2448</v>
      </c>
      <c r="D600" s="1" t="s">
        <v>619</v>
      </c>
      <c r="E600" s="1"/>
      <c r="F600">
        <v>6.4</v>
      </c>
      <c r="G600" s="17">
        <v>1800</v>
      </c>
      <c r="I600" s="2" t="s">
        <v>1423</v>
      </c>
      <c r="J600" s="2" t="s">
        <v>1424</v>
      </c>
      <c r="L600" t="s">
        <v>620</v>
      </c>
    </row>
    <row r="601" spans="1:12" ht="25.5">
      <c r="A601">
        <f t="shared" si="120"/>
        <v>599</v>
      </c>
      <c r="B601" t="s">
        <v>621</v>
      </c>
      <c r="C601" t="s">
        <v>2448</v>
      </c>
      <c r="D601" s="1" t="s">
        <v>2897</v>
      </c>
      <c r="E601" s="1"/>
      <c r="F601">
        <v>7</v>
      </c>
      <c r="I601" s="2" t="s">
        <v>1425</v>
      </c>
      <c r="J601" s="2" t="s">
        <v>1426</v>
      </c>
      <c r="L601" t="s">
        <v>622</v>
      </c>
    </row>
    <row r="602" spans="1:12" ht="25.5">
      <c r="A602">
        <f t="shared" si="120"/>
        <v>600</v>
      </c>
      <c r="B602" t="s">
        <v>623</v>
      </c>
      <c r="C602" t="s">
        <v>2448</v>
      </c>
      <c r="D602" s="1" t="s">
        <v>2417</v>
      </c>
      <c r="E602" s="1"/>
      <c r="F602">
        <v>7.7</v>
      </c>
      <c r="G602" s="17">
        <v>5700</v>
      </c>
      <c r="I602" s="2" t="s">
        <v>1427</v>
      </c>
      <c r="J602" s="2" t="s">
        <v>1428</v>
      </c>
      <c r="L602" t="s">
        <v>3054</v>
      </c>
    </row>
    <row r="603" spans="1:12" ht="12.75">
      <c r="A603">
        <f t="shared" si="120"/>
        <v>601</v>
      </c>
      <c r="B603" t="s">
        <v>624</v>
      </c>
      <c r="C603" t="s">
        <v>2448</v>
      </c>
      <c r="D603" s="1" t="s">
        <v>625</v>
      </c>
      <c r="E603" s="1" t="s">
        <v>626</v>
      </c>
      <c r="F603">
        <v>8.4</v>
      </c>
      <c r="G603" s="17">
        <v>6300</v>
      </c>
      <c r="I603" s="2" t="s">
        <v>1429</v>
      </c>
      <c r="J603" s="2" t="s">
        <v>1430</v>
      </c>
      <c r="L603" t="s">
        <v>2190</v>
      </c>
    </row>
    <row r="604" spans="1:12" ht="38.25">
      <c r="A604">
        <f t="shared" si="120"/>
        <v>602</v>
      </c>
      <c r="B604" t="s">
        <v>628</v>
      </c>
      <c r="C604" t="s">
        <v>627</v>
      </c>
      <c r="D604" s="1" t="s">
        <v>629</v>
      </c>
      <c r="E604" s="1" t="s">
        <v>631</v>
      </c>
      <c r="F604">
        <v>8.4</v>
      </c>
      <c r="G604" s="17">
        <v>3300</v>
      </c>
      <c r="I604" s="2" t="s">
        <v>1431</v>
      </c>
      <c r="J604" s="2" t="s">
        <v>1432</v>
      </c>
      <c r="L604" t="s">
        <v>2193</v>
      </c>
    </row>
    <row r="605" spans="1:12" ht="25.5">
      <c r="A605">
        <f t="shared" si="120"/>
        <v>603</v>
      </c>
      <c r="B605" t="s">
        <v>630</v>
      </c>
      <c r="C605" t="s">
        <v>627</v>
      </c>
      <c r="D605" s="1" t="s">
        <v>632</v>
      </c>
      <c r="E605" s="1"/>
      <c r="F605">
        <v>3.9</v>
      </c>
      <c r="G605" s="17">
        <v>1300</v>
      </c>
      <c r="I605" s="2" t="s">
        <v>1433</v>
      </c>
      <c r="J605" s="2" t="s">
        <v>1434</v>
      </c>
      <c r="L605" t="s">
        <v>2839</v>
      </c>
    </row>
    <row r="606" spans="1:12" ht="25.5">
      <c r="A606">
        <f t="shared" si="120"/>
        <v>604</v>
      </c>
      <c r="B606" t="s">
        <v>633</v>
      </c>
      <c r="C606" t="s">
        <v>627</v>
      </c>
      <c r="D606" s="1" t="s">
        <v>2682</v>
      </c>
      <c r="E606" s="1" t="s">
        <v>634</v>
      </c>
      <c r="F606">
        <v>5.5</v>
      </c>
      <c r="G606" s="17">
        <v>5500</v>
      </c>
      <c r="I606" s="2" t="s">
        <v>1435</v>
      </c>
      <c r="J606" s="2" t="s">
        <v>1436</v>
      </c>
      <c r="L606" t="s">
        <v>2395</v>
      </c>
    </row>
    <row r="607" spans="1:12" ht="63.75">
      <c r="A607">
        <f t="shared" si="120"/>
        <v>605</v>
      </c>
      <c r="B607" t="s">
        <v>635</v>
      </c>
      <c r="C607" t="s">
        <v>627</v>
      </c>
      <c r="D607" s="1" t="s">
        <v>638</v>
      </c>
      <c r="E607" s="1" t="s">
        <v>637</v>
      </c>
      <c r="F607">
        <v>3.7</v>
      </c>
      <c r="G607" s="17">
        <v>3000</v>
      </c>
      <c r="I607" s="2" t="s">
        <v>1437</v>
      </c>
      <c r="J607" s="2" t="s">
        <v>1438</v>
      </c>
      <c r="L607" t="s">
        <v>636</v>
      </c>
    </row>
    <row r="608" spans="1:12" ht="25.5">
      <c r="A608">
        <f t="shared" si="120"/>
        <v>606</v>
      </c>
      <c r="B608" t="s">
        <v>649</v>
      </c>
      <c r="C608" t="s">
        <v>627</v>
      </c>
      <c r="D608" s="1" t="s">
        <v>3210</v>
      </c>
      <c r="E608" s="1" t="s">
        <v>650</v>
      </c>
      <c r="F608">
        <v>3.9</v>
      </c>
      <c r="G608" s="17">
        <v>2700</v>
      </c>
      <c r="I608" s="2" t="s">
        <v>1439</v>
      </c>
      <c r="J608" s="2" t="s">
        <v>1440</v>
      </c>
      <c r="L608" t="s">
        <v>2173</v>
      </c>
    </row>
    <row r="609" spans="1:12" ht="25.5">
      <c r="A609">
        <f t="shared" si="120"/>
        <v>607</v>
      </c>
      <c r="B609" t="s">
        <v>651</v>
      </c>
      <c r="C609" t="s">
        <v>627</v>
      </c>
      <c r="D609" s="1" t="s">
        <v>2790</v>
      </c>
      <c r="E609" s="1"/>
      <c r="F609">
        <v>6</v>
      </c>
      <c r="G609" s="17">
        <v>2400</v>
      </c>
      <c r="I609" s="2" t="s">
        <v>1441</v>
      </c>
      <c r="J609" s="2" t="s">
        <v>1442</v>
      </c>
      <c r="L609" t="s">
        <v>2168</v>
      </c>
    </row>
    <row r="610" spans="1:12" ht="25.5">
      <c r="A610">
        <f t="shared" si="120"/>
        <v>608</v>
      </c>
      <c r="B610" t="s">
        <v>652</v>
      </c>
      <c r="C610" t="s">
        <v>627</v>
      </c>
      <c r="D610" s="1" t="s">
        <v>2790</v>
      </c>
      <c r="E610" s="1" t="s">
        <v>653</v>
      </c>
      <c r="F610">
        <v>5.9</v>
      </c>
      <c r="G610" s="17">
        <v>3000</v>
      </c>
      <c r="I610" s="2" t="s">
        <v>1443</v>
      </c>
      <c r="J610" s="2" t="s">
        <v>3118</v>
      </c>
      <c r="L610" t="s">
        <v>3054</v>
      </c>
    </row>
    <row r="611" spans="1:12" ht="25.5">
      <c r="A611">
        <f t="shared" si="120"/>
        <v>609</v>
      </c>
      <c r="B611" t="s">
        <v>1005</v>
      </c>
      <c r="C611" t="s">
        <v>2440</v>
      </c>
      <c r="D611" s="1" t="s">
        <v>1006</v>
      </c>
      <c r="E611" s="1"/>
      <c r="F611">
        <v>10.4</v>
      </c>
      <c r="I611" s="2" t="s">
        <v>1023</v>
      </c>
      <c r="J611" s="2" t="s">
        <v>1024</v>
      </c>
      <c r="L611" t="s">
        <v>2185</v>
      </c>
    </row>
    <row r="612" spans="1:12" ht="25.5">
      <c r="A612">
        <f t="shared" si="120"/>
        <v>610</v>
      </c>
      <c r="B612" t="s">
        <v>1029</v>
      </c>
      <c r="C612" t="s">
        <v>2440</v>
      </c>
      <c r="D612" s="1" t="s">
        <v>1030</v>
      </c>
      <c r="E612" s="1"/>
      <c r="F612">
        <v>9.8</v>
      </c>
      <c r="I612" s="2" t="s">
        <v>18</v>
      </c>
      <c r="J612" s="2" t="s">
        <v>19</v>
      </c>
      <c r="L612" t="s">
        <v>2168</v>
      </c>
    </row>
    <row r="613" spans="1:12" ht="25.5">
      <c r="A613">
        <f t="shared" si="120"/>
        <v>611</v>
      </c>
      <c r="B613" t="s">
        <v>2261</v>
      </c>
      <c r="C613" t="s">
        <v>2131</v>
      </c>
      <c r="D613" s="1" t="s">
        <v>2262</v>
      </c>
      <c r="E613" s="1"/>
      <c r="F613">
        <v>5.7</v>
      </c>
      <c r="I613" s="2" t="s">
        <v>2263</v>
      </c>
      <c r="J613" s="2" t="s">
        <v>2264</v>
      </c>
      <c r="L613" t="s">
        <v>2265</v>
      </c>
    </row>
    <row r="614" spans="1:12" ht="12.75">
      <c r="A614">
        <f t="shared" si="120"/>
        <v>612</v>
      </c>
      <c r="B614" t="s">
        <v>2266</v>
      </c>
      <c r="C614" t="s">
        <v>2224</v>
      </c>
      <c r="D614" s="1" t="s">
        <v>2270</v>
      </c>
      <c r="E614" s="1"/>
      <c r="F614">
        <v>9.2</v>
      </c>
      <c r="G614" s="17">
        <v>30000000</v>
      </c>
      <c r="I614" s="2" t="s">
        <v>2267</v>
      </c>
      <c r="J614" s="2" t="s">
        <v>2268</v>
      </c>
      <c r="L614" t="s">
        <v>3057</v>
      </c>
    </row>
    <row r="615" spans="1:12" ht="12.75">
      <c r="A615">
        <f t="shared" si="120"/>
        <v>613</v>
      </c>
      <c r="B615" t="s">
        <v>2269</v>
      </c>
      <c r="C615" t="s">
        <v>2224</v>
      </c>
      <c r="D615" s="1" t="s">
        <v>2270</v>
      </c>
      <c r="E615" s="1"/>
      <c r="F615">
        <v>10.4</v>
      </c>
      <c r="G615" s="17">
        <v>30000000</v>
      </c>
      <c r="I615" s="2" t="s">
        <v>2271</v>
      </c>
      <c r="J615" s="2" t="s">
        <v>2272</v>
      </c>
      <c r="L615" t="s">
        <v>3057</v>
      </c>
    </row>
    <row r="616" spans="1:12" ht="12.75">
      <c r="A616">
        <f t="shared" si="120"/>
        <v>614</v>
      </c>
      <c r="B616" t="s">
        <v>2273</v>
      </c>
      <c r="C616" t="s">
        <v>2194</v>
      </c>
      <c r="D616" s="1" t="s">
        <v>2270</v>
      </c>
      <c r="E616" s="1"/>
      <c r="F616">
        <v>10.3</v>
      </c>
      <c r="G616" s="17">
        <v>40000000</v>
      </c>
      <c r="I616" s="2" t="s">
        <v>2274</v>
      </c>
      <c r="J616" s="2" t="s">
        <v>2275</v>
      </c>
      <c r="L616" t="s">
        <v>2168</v>
      </c>
    </row>
    <row r="617" spans="1:12" ht="12.75">
      <c r="A617">
        <f t="shared" si="120"/>
        <v>615</v>
      </c>
      <c r="B617" t="s">
        <v>2277</v>
      </c>
      <c r="C617" t="s">
        <v>2203</v>
      </c>
      <c r="D617" s="1" t="s">
        <v>2278</v>
      </c>
      <c r="E617" s="1"/>
      <c r="F617">
        <v>9.9</v>
      </c>
      <c r="G617" s="17">
        <v>12000000</v>
      </c>
      <c r="I617" s="2" t="s">
        <v>2279</v>
      </c>
      <c r="J617" s="2" t="s">
        <v>2280</v>
      </c>
      <c r="L617" t="s">
        <v>2182</v>
      </c>
    </row>
    <row r="618" spans="1:12" ht="25.5">
      <c r="A618">
        <f t="shared" si="120"/>
        <v>616</v>
      </c>
      <c r="B618" t="s">
        <v>2281</v>
      </c>
      <c r="C618" t="s">
        <v>2448</v>
      </c>
      <c r="D618" s="1" t="s">
        <v>2262</v>
      </c>
      <c r="E618" s="1" t="s">
        <v>2285</v>
      </c>
      <c r="F618">
        <v>0.5</v>
      </c>
      <c r="G618" s="17">
        <v>150</v>
      </c>
      <c r="I618" s="2" t="s">
        <v>2282</v>
      </c>
      <c r="J618" s="2" t="s">
        <v>2283</v>
      </c>
      <c r="L618" t="s">
        <v>2284</v>
      </c>
    </row>
    <row r="619" spans="1:12" ht="12.75">
      <c r="A619">
        <f t="shared" si="120"/>
        <v>617</v>
      </c>
      <c r="B619" t="s">
        <v>2286</v>
      </c>
      <c r="C619" t="s">
        <v>2846</v>
      </c>
      <c r="D619" s="1" t="s">
        <v>2278</v>
      </c>
      <c r="E619" s="1" t="s">
        <v>2287</v>
      </c>
      <c r="F619">
        <v>8.8</v>
      </c>
      <c r="G619" s="17">
        <v>1800000</v>
      </c>
      <c r="I619" s="2" t="s">
        <v>2288</v>
      </c>
      <c r="J619" s="2" t="s">
        <v>2289</v>
      </c>
      <c r="L619" t="s">
        <v>3057</v>
      </c>
    </row>
    <row r="620" spans="1:12" ht="25.5">
      <c r="A620">
        <f t="shared" si="120"/>
        <v>618</v>
      </c>
      <c r="B620" t="s">
        <v>2290</v>
      </c>
      <c r="C620" t="s">
        <v>2379</v>
      </c>
      <c r="D620" s="1" t="s">
        <v>2291</v>
      </c>
      <c r="E620" s="1"/>
      <c r="F620">
        <v>5.8</v>
      </c>
      <c r="G620" s="17">
        <v>18600</v>
      </c>
      <c r="I620" s="2" t="s">
        <v>2292</v>
      </c>
      <c r="J620" s="2" t="s">
        <v>2293</v>
      </c>
      <c r="L620" t="s">
        <v>2855</v>
      </c>
    </row>
    <row r="621" spans="1:10" ht="25.5">
      <c r="A621">
        <f t="shared" si="120"/>
        <v>619</v>
      </c>
      <c r="B621" t="s">
        <v>2298</v>
      </c>
      <c r="C621" t="s">
        <v>2294</v>
      </c>
      <c r="D621" s="1" t="s">
        <v>2295</v>
      </c>
      <c r="E621" s="1"/>
      <c r="F621">
        <v>2.5</v>
      </c>
      <c r="G621" s="17">
        <v>580</v>
      </c>
      <c r="I621" s="2" t="s">
        <v>2296</v>
      </c>
      <c r="J621" s="2" t="s">
        <v>2297</v>
      </c>
    </row>
    <row r="622" spans="1:12" ht="25.5">
      <c r="A622">
        <f t="shared" si="120"/>
        <v>620</v>
      </c>
      <c r="B622" t="s">
        <v>2299</v>
      </c>
      <c r="C622" t="s">
        <v>2440</v>
      </c>
      <c r="D622" s="1" t="s">
        <v>2300</v>
      </c>
      <c r="E622" s="1" t="s">
        <v>2301</v>
      </c>
      <c r="F622">
        <v>1.2</v>
      </c>
      <c r="G622" s="17">
        <v>601</v>
      </c>
      <c r="I622" s="2" t="s">
        <v>2302</v>
      </c>
      <c r="J622" s="2" t="s">
        <v>2303</v>
      </c>
      <c r="L622" t="s">
        <v>2304</v>
      </c>
    </row>
    <row r="623" spans="1:12" ht="25.5">
      <c r="A623">
        <f t="shared" si="120"/>
        <v>621</v>
      </c>
      <c r="B623" t="s">
        <v>2305</v>
      </c>
      <c r="C623" t="s">
        <v>2446</v>
      </c>
      <c r="D623" s="1" t="s">
        <v>2295</v>
      </c>
      <c r="E623" s="1"/>
      <c r="F623">
        <v>5.9</v>
      </c>
      <c r="G623" s="17">
        <v>3600</v>
      </c>
      <c r="I623" s="2" t="s">
        <v>2306</v>
      </c>
      <c r="J623" s="2" t="s">
        <v>2307</v>
      </c>
      <c r="L623" t="s">
        <v>2134</v>
      </c>
    </row>
    <row r="624" spans="1:12" ht="25.5">
      <c r="A624">
        <f t="shared" si="120"/>
        <v>622</v>
      </c>
      <c r="B624" t="s">
        <v>2308</v>
      </c>
      <c r="C624" t="s">
        <v>2159</v>
      </c>
      <c r="D624" s="1" t="s">
        <v>2309</v>
      </c>
      <c r="E624" s="1" t="s">
        <v>2310</v>
      </c>
      <c r="F624">
        <v>1.8</v>
      </c>
      <c r="G624" s="17">
        <v>288</v>
      </c>
      <c r="I624" s="2" t="s">
        <v>2311</v>
      </c>
      <c r="J624" s="2" t="s">
        <v>2312</v>
      </c>
      <c r="L624" t="s">
        <v>2313</v>
      </c>
    </row>
    <row r="625" spans="1:12" ht="25.5">
      <c r="A625">
        <f t="shared" si="120"/>
        <v>623</v>
      </c>
      <c r="B625" t="s">
        <v>2314</v>
      </c>
      <c r="C625" t="s">
        <v>2816</v>
      </c>
      <c r="D625" s="1" t="s">
        <v>2295</v>
      </c>
      <c r="E625" s="1"/>
      <c r="F625">
        <v>4.2</v>
      </c>
      <c r="G625" s="17">
        <v>1400</v>
      </c>
      <c r="I625" s="2" t="s">
        <v>2315</v>
      </c>
      <c r="J625" s="2" t="s">
        <v>2316</v>
      </c>
      <c r="L625" t="s">
        <v>2317</v>
      </c>
    </row>
    <row r="626" spans="1:12" ht="12.75">
      <c r="A626">
        <f t="shared" si="120"/>
        <v>624</v>
      </c>
      <c r="B626" t="s">
        <v>2318</v>
      </c>
      <c r="C626" t="s">
        <v>2224</v>
      </c>
      <c r="D626" s="1" t="s">
        <v>2278</v>
      </c>
      <c r="E626" s="1"/>
      <c r="F626">
        <v>9.6</v>
      </c>
      <c r="I626" s="2" t="s">
        <v>2319</v>
      </c>
      <c r="J626" s="2" t="s">
        <v>2320</v>
      </c>
      <c r="L626" t="s">
        <v>591</v>
      </c>
    </row>
    <row r="627" spans="1:12" ht="25.5">
      <c r="A627">
        <f t="shared" si="120"/>
        <v>625</v>
      </c>
      <c r="B627" t="s">
        <v>2321</v>
      </c>
      <c r="C627" t="s">
        <v>2446</v>
      </c>
      <c r="D627" s="1" t="s">
        <v>2309</v>
      </c>
      <c r="E627" s="1"/>
      <c r="F627">
        <v>8.5</v>
      </c>
      <c r="G627" s="17">
        <v>12000</v>
      </c>
      <c r="I627" s="2" t="s">
        <v>2322</v>
      </c>
      <c r="J627" s="2" t="s">
        <v>2323</v>
      </c>
      <c r="L627" t="s">
        <v>2099</v>
      </c>
    </row>
    <row r="628" spans="1:5" ht="12.75">
      <c r="A628">
        <f t="shared" si="120"/>
        <v>626</v>
      </c>
      <c r="E628" s="1"/>
    </row>
    <row r="629" spans="1:5" ht="12.75">
      <c r="A629">
        <f t="shared" si="120"/>
        <v>627</v>
      </c>
      <c r="E629" s="1"/>
    </row>
    <row r="630" spans="1:5" ht="12.75">
      <c r="A630">
        <f t="shared" si="120"/>
        <v>628</v>
      </c>
      <c r="E630" s="1"/>
    </row>
    <row r="631" spans="1:5" ht="12.75">
      <c r="A631">
        <f t="shared" si="120"/>
        <v>629</v>
      </c>
      <c r="E631" s="1"/>
    </row>
    <row r="632" spans="1:5" ht="12.75">
      <c r="A632">
        <f t="shared" si="120"/>
        <v>630</v>
      </c>
      <c r="E632" s="1"/>
    </row>
    <row r="633" spans="1:5" ht="12.75">
      <c r="A633">
        <f t="shared" si="120"/>
        <v>631</v>
      </c>
      <c r="E633" s="1"/>
    </row>
    <row r="634" spans="1:5" ht="12.75">
      <c r="A634">
        <f t="shared" si="120"/>
        <v>632</v>
      </c>
      <c r="E634" s="1"/>
    </row>
    <row r="635" spans="1:5" ht="12.75">
      <c r="A635">
        <f t="shared" si="120"/>
        <v>633</v>
      </c>
      <c r="E635" s="1"/>
    </row>
    <row r="636" spans="1:5" ht="12.75">
      <c r="A636">
        <f t="shared" si="120"/>
        <v>634</v>
      </c>
      <c r="E636" s="1"/>
    </row>
    <row r="637" spans="1:5" ht="12.75">
      <c r="A637">
        <f t="shared" si="120"/>
        <v>635</v>
      </c>
      <c r="E637" s="1"/>
    </row>
    <row r="638" spans="1:5" ht="12.75">
      <c r="A638">
        <f t="shared" si="120"/>
        <v>636</v>
      </c>
      <c r="E638" s="1"/>
    </row>
    <row r="639" spans="1:5" ht="12.75">
      <c r="A639">
        <f t="shared" si="120"/>
        <v>637</v>
      </c>
      <c r="E639" s="1"/>
    </row>
    <row r="640" spans="1:5" ht="12.75">
      <c r="A640">
        <f t="shared" si="120"/>
        <v>638</v>
      </c>
      <c r="E640" s="1"/>
    </row>
    <row r="641" spans="1:5" ht="12.75">
      <c r="A641">
        <f t="shared" si="120"/>
        <v>639</v>
      </c>
      <c r="E641" s="1"/>
    </row>
    <row r="642" spans="1:5" ht="12.75">
      <c r="A642">
        <f t="shared" si="120"/>
        <v>640</v>
      </c>
      <c r="E642" s="1"/>
    </row>
    <row r="643" spans="1:5" ht="12.75">
      <c r="A643">
        <f>A642+1</f>
        <v>641</v>
      </c>
      <c r="E643" s="1"/>
    </row>
    <row r="644" spans="1:5" ht="12.75">
      <c r="A644">
        <f>A643+1</f>
        <v>642</v>
      </c>
      <c r="E644" s="1"/>
    </row>
    <row r="645" spans="1:5" ht="12.75">
      <c r="A645">
        <f>A644+1</f>
        <v>643</v>
      </c>
      <c r="E645" s="1"/>
    </row>
    <row r="646" spans="1:5" ht="12.75">
      <c r="A646">
        <f>A645+1</f>
        <v>644</v>
      </c>
      <c r="E646" s="1"/>
    </row>
    <row r="647" spans="1:5" ht="12.75">
      <c r="A647">
        <f>A646+1</f>
        <v>645</v>
      </c>
      <c r="E647" s="1"/>
    </row>
    <row r="648" spans="1:5" ht="12.75">
      <c r="A648">
        <f>A647+1</f>
        <v>646</v>
      </c>
      <c r="E648" s="1"/>
    </row>
    <row r="649" spans="1:5" ht="12.75">
      <c r="A649">
        <f>A648+1</f>
        <v>647</v>
      </c>
      <c r="E649" s="1"/>
    </row>
    <row r="650" spans="1:5" ht="12.75">
      <c r="A650">
        <f>A649+1</f>
        <v>648</v>
      </c>
      <c r="E650" s="1"/>
    </row>
    <row r="651" spans="1:5" ht="12.75">
      <c r="A651">
        <f>A650+1</f>
        <v>649</v>
      </c>
      <c r="E651" s="1"/>
    </row>
    <row r="652" spans="1:5" ht="12.75">
      <c r="A652">
        <f>A651+1</f>
        <v>650</v>
      </c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NGC 2419</dc:title>
  <dc:subject/>
  <dc:creator>a</dc:creator>
  <cp:keywords/>
  <dc:description/>
  <cp:lastModifiedBy>a</cp:lastModifiedBy>
  <dcterms:created xsi:type="dcterms:W3CDTF">2004-10-19T08:35:34Z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